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omegadistrictorg-my.sharepoint.com/personal/copier_omegadistrict_org/Documents/Public/RTPO/601 - Short Range Planning/Regional Safety Plan/2026 Update/County Subplans/"/>
    </mc:Choice>
  </mc:AlternateContent>
  <xr:revisionPtr revIDLastSave="1015" documentId="8_{D7EB9FF0-A7E8-4698-A232-5DB8049EEE50}" xr6:coauthVersionLast="47" xr6:coauthVersionMax="47" xr10:uidLastSave="{DF9F96D9-7DCB-449E-8065-EF773A5D0908}"/>
  <bookViews>
    <workbookView xWindow="-28920" yWindow="-120" windowWidth="29040" windowHeight="15720" xr2:uid="{89ABD1BB-1292-4947-A65C-67C7972F7588}"/>
  </bookViews>
  <sheets>
    <sheet name="Instructions" sheetId="3" r:id="rId1"/>
    <sheet name="Road Segment Rankings" sheetId="1" r:id="rId2"/>
    <sheet name="Emphasis Areas" sheetId="2"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29" i="3" l="1"/>
  <c r="CT39" i="2"/>
  <c r="CS39" i="2"/>
  <c r="CR39" i="2"/>
  <c r="CQ39" i="2"/>
  <c r="CP39" i="2"/>
  <c r="CT38" i="2"/>
  <c r="CS38" i="2"/>
  <c r="CR38" i="2"/>
  <c r="CQ38" i="2"/>
  <c r="CP38" i="2"/>
  <c r="CU38" i="2" s="1"/>
  <c r="CU37" i="2"/>
  <c r="CU36" i="2"/>
  <c r="CU35" i="2"/>
  <c r="CU34" i="2"/>
  <c r="CU33" i="2"/>
  <c r="CU32" i="2"/>
  <c r="CU31" i="2"/>
  <c r="CU30" i="2"/>
  <c r="CU29" i="2"/>
  <c r="CU28" i="2"/>
  <c r="CE39" i="2"/>
  <c r="CD39" i="2"/>
  <c r="CC39" i="2"/>
  <c r="CB39" i="2"/>
  <c r="CA39" i="2"/>
  <c r="CE38" i="2"/>
  <c r="CD38" i="2"/>
  <c r="CC38" i="2"/>
  <c r="CB38" i="2"/>
  <c r="CA38" i="2"/>
  <c r="CF38" i="2" s="1"/>
  <c r="CF37" i="2"/>
  <c r="CF36" i="2"/>
  <c r="CF35" i="2"/>
  <c r="CF34" i="2"/>
  <c r="CF33" i="2"/>
  <c r="CF32" i="2"/>
  <c r="CF31" i="2"/>
  <c r="CF30" i="2"/>
  <c r="CF29" i="2"/>
  <c r="CF28" i="2"/>
  <c r="BP39" i="2"/>
  <c r="BO39" i="2"/>
  <c r="BN39" i="2"/>
  <c r="BM39" i="2"/>
  <c r="BL39" i="2"/>
  <c r="BP38" i="2"/>
  <c r="BO38" i="2"/>
  <c r="BN38" i="2"/>
  <c r="BM38" i="2"/>
  <c r="BL38" i="2"/>
  <c r="BQ37" i="2"/>
  <c r="BQ36" i="2"/>
  <c r="BQ35" i="2"/>
  <c r="BQ34" i="2"/>
  <c r="BQ33" i="2"/>
  <c r="BQ32" i="2"/>
  <c r="BQ31" i="2"/>
  <c r="BQ30" i="2"/>
  <c r="BQ29" i="2"/>
  <c r="BQ28" i="2"/>
  <c r="BA39" i="2"/>
  <c r="AZ39" i="2"/>
  <c r="AY39" i="2"/>
  <c r="AX39" i="2"/>
  <c r="AW39" i="2"/>
  <c r="BA38" i="2"/>
  <c r="AZ38" i="2"/>
  <c r="AY38" i="2"/>
  <c r="AX38" i="2"/>
  <c r="AW38" i="2"/>
  <c r="BB37" i="2"/>
  <c r="BB36" i="2"/>
  <c r="BB35" i="2"/>
  <c r="BB34" i="2"/>
  <c r="BB33" i="2"/>
  <c r="BB32" i="2"/>
  <c r="BB31" i="2"/>
  <c r="BB30" i="2"/>
  <c r="BB29" i="2"/>
  <c r="BB28" i="2"/>
  <c r="AL39" i="2"/>
  <c r="AK39" i="2"/>
  <c r="AJ39" i="2"/>
  <c r="AI39" i="2"/>
  <c r="AH39" i="2"/>
  <c r="AL38" i="2"/>
  <c r="AK38" i="2"/>
  <c r="AJ38" i="2"/>
  <c r="AI38" i="2"/>
  <c r="AH38" i="2"/>
  <c r="AM37" i="2"/>
  <c r="AM36" i="2"/>
  <c r="AM35" i="2"/>
  <c r="AM34" i="2"/>
  <c r="AM33" i="2"/>
  <c r="AM32" i="2"/>
  <c r="AM31" i="2"/>
  <c r="AM30" i="2"/>
  <c r="AM29" i="2"/>
  <c r="AM28" i="2"/>
  <c r="X39" i="2"/>
  <c r="W39" i="2"/>
  <c r="V39" i="2"/>
  <c r="U39" i="2"/>
  <c r="T39" i="2"/>
  <c r="X38" i="2"/>
  <c r="W38" i="2"/>
  <c r="V38" i="2"/>
  <c r="U38" i="2"/>
  <c r="T38" i="2"/>
  <c r="Y37" i="2"/>
  <c r="Y36" i="2"/>
  <c r="Y35" i="2"/>
  <c r="Y34" i="2"/>
  <c r="Y33" i="2"/>
  <c r="Y32" i="2"/>
  <c r="Y31" i="2"/>
  <c r="Y30" i="2"/>
  <c r="Y29" i="2"/>
  <c r="Y28" i="2"/>
  <c r="G52" i="2"/>
  <c r="F52" i="2"/>
  <c r="E52" i="2"/>
  <c r="D52" i="2"/>
  <c r="C52" i="2"/>
  <c r="G51" i="2"/>
  <c r="F51" i="2"/>
  <c r="E51" i="2"/>
  <c r="D51" i="2"/>
  <c r="C51" i="2"/>
  <c r="H50" i="2"/>
  <c r="H49" i="2"/>
  <c r="H48" i="2"/>
  <c r="H47" i="2"/>
  <c r="H46" i="2"/>
  <c r="H45" i="2"/>
  <c r="H44" i="2"/>
  <c r="H43" i="2"/>
  <c r="H42" i="2"/>
  <c r="H41" i="2"/>
  <c r="H19" i="3"/>
  <c r="H20" i="3"/>
  <c r="H21" i="3"/>
  <c r="H22" i="3"/>
  <c r="H23" i="3"/>
  <c r="H24" i="3"/>
  <c r="H25" i="3"/>
  <c r="H26" i="3"/>
  <c r="H27" i="3"/>
  <c r="H28" i="3"/>
  <c r="D30" i="3"/>
  <c r="E30" i="3"/>
  <c r="F30" i="3"/>
  <c r="G30" i="3"/>
  <c r="C30" i="3"/>
  <c r="G29" i="3"/>
  <c r="D29" i="3"/>
  <c r="E29" i="3"/>
  <c r="F29" i="3"/>
  <c r="C29" i="3"/>
  <c r="H30" i="3" l="1"/>
  <c r="Y38" i="2"/>
  <c r="BB38" i="2"/>
  <c r="H51" i="2"/>
  <c r="BB39" i="2"/>
  <c r="BQ39" i="2"/>
  <c r="CF39" i="2"/>
  <c r="BQ38" i="2"/>
  <c r="CU39" i="2"/>
  <c r="AM38" i="2"/>
  <c r="AM39" i="2"/>
  <c r="Y39" i="2"/>
  <c r="H52" i="2"/>
  <c r="H29" i="3"/>
</calcChain>
</file>

<file path=xl/sharedStrings.xml><?xml version="1.0" encoding="utf-8"?>
<sst xmlns="http://schemas.openxmlformats.org/spreadsheetml/2006/main" count="2207" uniqueCount="271">
  <si>
    <t>ODOT has developed 15 emphasis areas as part of their Strategic Highway Safety Plan (SHSP) that are the state’s leading issues for FSI crashes.</t>
  </si>
  <si>
    <t>Younger Drivers</t>
  </si>
  <si>
    <t>Senior Drivers</t>
  </si>
  <si>
    <t>Intersections</t>
  </si>
  <si>
    <t>Speed</t>
  </si>
  <si>
    <t>Distracted Drivers</t>
  </si>
  <si>
    <t>challenges within the region. Six emphasis areas were chosen to represent the OMEGA region including:</t>
  </si>
  <si>
    <t>Each county was provided the opportunity to select a seventh emphasis area relevant to their local context.</t>
  </si>
  <si>
    <t>The graph and table below display the crash trends for this emphasis area over the past decade.</t>
  </si>
  <si>
    <t>Strategies to address this area include:</t>
  </si>
  <si>
    <t>While there are many ways to screen a roadway network, the equivalent property damage only (EPDO) crash frequency is a way to quantify and compare crash frequencies and severities of crashes by relating them to property damage only (no injury) crashes. Crashes are assigned to roadway segments in the county. Property damage only crashes are assigned a value of 1 then each subsequent severity is given a relatively higher weighted value. The sum of the weighted crashes for each segment is the EPDO score. This method shows a better relationship between crash trends as locations with higher frequency and higher severity of crashes have a higher EPDO score. The ‘High Crash Segments’ map and table use these scores to highlight road segments that are more susceptible to more frequent crashes or those that result in more serious injuries.</t>
  </si>
  <si>
    <t>The Ohio Mid-Eastern Governments Association (OMEGA) has developed a Regional Safety Plan (RSP) to improve transportation safety in eastern Ohio.</t>
  </si>
  <si>
    <t>To supplement this effort, OMEGA has created county sub-plans for each county in the RTPO region to highlight local crash hotspots and roads with crash risk potential.</t>
  </si>
  <si>
    <t>Using this Sub-Plan</t>
  </si>
  <si>
    <t>The table below provides a 10-year history of crashes by severity for reference.</t>
  </si>
  <si>
    <t>Instructions</t>
  </si>
  <si>
    <t>Year</t>
  </si>
  <si>
    <t>Property Damage Only</t>
  </si>
  <si>
    <t>TOTAL</t>
  </si>
  <si>
    <t>Fatalities</t>
  </si>
  <si>
    <t>AVERAGE</t>
  </si>
  <si>
    <t>Serious Injuries</t>
  </si>
  <si>
    <t>Minor Injuries</t>
  </si>
  <si>
    <t>Possible Injuries</t>
  </si>
  <si>
    <t>Road Segment Rankings</t>
  </si>
  <si>
    <t>Emphasis Areas</t>
  </si>
  <si>
    <t xml:space="preserve">This tab contains a table and map for each of the following: High Crash Segments based on crash history and High Risk Segments </t>
  </si>
  <si>
    <t>based on roadway features. Communities can use this to identify road segments and apply for funding for safety enhancements</t>
  </si>
  <si>
    <t>CR</t>
  </si>
  <si>
    <t>SR</t>
  </si>
  <si>
    <t>US</t>
  </si>
  <si>
    <t>MR</t>
  </si>
  <si>
    <t>TR</t>
  </si>
  <si>
    <t>Jurisdiction</t>
  </si>
  <si>
    <t>Route Type</t>
  </si>
  <si>
    <t>Route Number</t>
  </si>
  <si>
    <t>Begin Mile Point</t>
  </si>
  <si>
    <t>End Mile Point</t>
  </si>
  <si>
    <t>Street Name</t>
  </si>
  <si>
    <t>Emphasis areas are groupings of crashes related to circumstances, locations, involved persons, or crash types.</t>
  </si>
  <si>
    <t>The OMEGA RSP evaluated ten years of crash data (2015-2024) to determine which emphasis areas from the SHSP best captured the traffic safety</t>
  </si>
  <si>
    <t>Roadway Departure</t>
  </si>
  <si>
    <t>Graphs indicating the frequency of these crashes by severity can be seen by scrolling to the right. --&gt;</t>
  </si>
  <si>
    <t>County Rank</t>
  </si>
  <si>
    <t xml:space="preserve">Street Name </t>
  </si>
  <si>
    <t>County</t>
  </si>
  <si>
    <t>Risk Score</t>
  </si>
  <si>
    <t>Township</t>
  </si>
  <si>
    <t>The five risk factors are:</t>
  </si>
  <si>
    <t>▪Two-lane rural roads</t>
  </si>
  <si>
    <t>▪County-maintained roads</t>
  </si>
  <si>
    <t>▪Roads with lanes less than 12' wide</t>
  </si>
  <si>
    <t>▪Roads with 45 mph or 55 mph speed limits</t>
  </si>
  <si>
    <t>▪Roads with less than 2,000 vehicles per day</t>
  </si>
  <si>
    <t>The segments shown in the map and table below represent locations with the greatest risk for a fatal or serious injury crash based on infrastructure features that correlate to a higher than expected frequency of severe crashes as determined for the OMEGA Region. These systemic risk factors are not based on crash history. Each road segment, off of the state-maintained system and not including local roads (Functional Class 7), received a point for each risk factor listed below with a maximum possible score of 5. Safety improvements and infrastructure projects at these locations will address potential safety challenges proactively, potentially preventing or reducing the severity of crashes.</t>
  </si>
  <si>
    <t>If a road segment is not listed, that means its EPDO value was zero.</t>
  </si>
  <si>
    <t xml:space="preserve">MAIN ST </t>
  </si>
  <si>
    <t xml:space="preserve">FAIR AVE </t>
  </si>
  <si>
    <t>Municipal</t>
  </si>
  <si>
    <t>High Risk Segments --&gt;</t>
  </si>
  <si>
    <t>This tab provides an overview of the contents of the sub-plan, a table of crash history for the county, and a list of days without fatalities in each calendar year.</t>
  </si>
  <si>
    <t>This tab provides graphs and tables for the safety emphasis areas selected by the county and the region to see the trend of this type of crash over time.</t>
  </si>
  <si>
    <t>Days w/o Fatalities</t>
  </si>
  <si>
    <t>EPDO</t>
  </si>
  <si>
    <t>Tuscarawas County High Crash Segments</t>
  </si>
  <si>
    <t>Tuscarawas County High Risk Segments</t>
  </si>
  <si>
    <t>The map below marks the top 100 road segments by EPDO in Tuscarawas County and the table to the right provides a filterable list of these road segments.</t>
  </si>
  <si>
    <t>DUNDEE STRASBURG RD NW</t>
  </si>
  <si>
    <t>SCHNEIDERS CROSSING RD NW</t>
  </si>
  <si>
    <t>SALT FORK RD SW</t>
  </si>
  <si>
    <t>S PARK AVE</t>
  </si>
  <si>
    <t>RAGERSVILLE RD NW</t>
  </si>
  <si>
    <t>GUNTHER MILLER RD SW</t>
  </si>
  <si>
    <t>STONECREEK RD SW</t>
  </si>
  <si>
    <t>ANGEL VALLEY RD SW</t>
  </si>
  <si>
    <t>FRYS VALLEY RD SW</t>
  </si>
  <si>
    <t>WALNUT ST N</t>
  </si>
  <si>
    <t>TRAIL BOTTOM RD NW</t>
  </si>
  <si>
    <t>OLDTOWN VALLEY RD SE</t>
  </si>
  <si>
    <t>OLD ROUTE 39 NW</t>
  </si>
  <si>
    <t>BARNHILL RD</t>
  </si>
  <si>
    <t>E FRONT ST</t>
  </si>
  <si>
    <t>E NEW CUMBERLAND RD</t>
  </si>
  <si>
    <t>NEWPORT RD SE</t>
  </si>
  <si>
    <t>RIVER HILL RD SE</t>
  </si>
  <si>
    <t>RUSH CHURCH RD SE</t>
  </si>
  <si>
    <t>EDIE HILL RD SE</t>
  </si>
  <si>
    <t>SANDYVILLE RD NE</t>
  </si>
  <si>
    <t>9TH ST SW</t>
  </si>
  <si>
    <t>CROOKED RUN RD NW</t>
  </si>
  <si>
    <t>TABOR RIDGE RD NE</t>
  </si>
  <si>
    <t>JOHNSTOWN RD NE</t>
  </si>
  <si>
    <t>ZELTMAN AVE NE</t>
  </si>
  <si>
    <t>FEED SPRING HILL RD SE</t>
  </si>
  <si>
    <t>DUEBER RD NE</t>
  </si>
  <si>
    <t>S RIVER ST</t>
  </si>
  <si>
    <t>RIVER RD SW</t>
  </si>
  <si>
    <t>BLIZZARD RIDGE RD SE</t>
  </si>
  <si>
    <t>TUSKY VALLEY RD NE</t>
  </si>
  <si>
    <t>ROXFORD CHURCH RD SE</t>
  </si>
  <si>
    <t>EVANS CREEK RD SW</t>
  </si>
  <si>
    <t>TROENDLY RD SW</t>
  </si>
  <si>
    <t>WILLIAMS LAKE RD SW</t>
  </si>
  <si>
    <t>SCHILLING HILL RD NW</t>
  </si>
  <si>
    <t>WESTCHESTER SOUTH RD SE</t>
  </si>
  <si>
    <t>RIDGE RD NE</t>
  </si>
  <si>
    <t>OLD ROSWELL RD NE</t>
  </si>
  <si>
    <t>ATWOOD LAKE RD NE</t>
  </si>
  <si>
    <t>CROSS ROADS RD NE</t>
  </si>
  <si>
    <t>FROMAN HILL RD NE</t>
  </si>
  <si>
    <t>NORTH ORCHARD RD NE</t>
  </si>
  <si>
    <t>21ST ST SE</t>
  </si>
  <si>
    <t>MAIN ST E</t>
  </si>
  <si>
    <t>N CRATER AVE</t>
  </si>
  <si>
    <t>DEERSVILLE AV EXT SE</t>
  </si>
  <si>
    <t xml:space="preserve">WEST HIGH AVE </t>
  </si>
  <si>
    <t xml:space="preserve">S BROADWAY,COMMERCIAL AVE </t>
  </si>
  <si>
    <t xml:space="preserve">S BROADWAY,N BROADWAY </t>
  </si>
  <si>
    <t xml:space="preserve">STATE ROUTE 39 </t>
  </si>
  <si>
    <t xml:space="preserve">TUSCARAWAS AVE </t>
  </si>
  <si>
    <t xml:space="preserve">W SLINGLUFF AVE,E SLINGLUFF AVE </t>
  </si>
  <si>
    <t xml:space="preserve">N WOOSTER AVE </t>
  </si>
  <si>
    <t xml:space="preserve">S TUSCARAWAS AVE </t>
  </si>
  <si>
    <t xml:space="preserve">W 3RD ST,COMMERCIAL PKWY,STATE ROUTE 39 </t>
  </si>
  <si>
    <t xml:space="preserve">E 15TH ST </t>
  </si>
  <si>
    <t xml:space="preserve">N BROADWAY </t>
  </si>
  <si>
    <t xml:space="preserve">RAY AVE </t>
  </si>
  <si>
    <t xml:space="preserve">WEST HIGH AVE,BEAVER AVE </t>
  </si>
  <si>
    <t xml:space="preserve">N WOOSTER AVE,COLUMBIA RD </t>
  </si>
  <si>
    <t xml:space="preserve">STATE ROUTE 250 </t>
  </si>
  <si>
    <t xml:space="preserve">BOULEVARD </t>
  </si>
  <si>
    <t xml:space="preserve">STONECREEK RD </t>
  </si>
  <si>
    <t xml:space="preserve">DUTCH VALLEY DR </t>
  </si>
  <si>
    <t xml:space="preserve">E FRONT ST </t>
  </si>
  <si>
    <t xml:space="preserve">N TUSCARAWAS AVE,W FRONT ST </t>
  </si>
  <si>
    <t xml:space="preserve">E OHIO AVE,W OHIO AVE </t>
  </si>
  <si>
    <t xml:space="preserve">BLUEBELL DR </t>
  </si>
  <si>
    <t xml:space="preserve">S BROADWAY </t>
  </si>
  <si>
    <t xml:space="preserve">STATE ROUTE 250,N WOOSTER AVE </t>
  </si>
  <si>
    <t xml:space="preserve">N WATER ST </t>
  </si>
  <si>
    <t xml:space="preserve">WABASH AVE </t>
  </si>
  <si>
    <t xml:space="preserve">STATE ROUTE 800 </t>
  </si>
  <si>
    <t xml:space="preserve">WEST HIGH AVE,STATE ROUTE 39 </t>
  </si>
  <si>
    <t xml:space="preserve">W MCCAULEY DR </t>
  </si>
  <si>
    <t xml:space="preserve">FRONT AVE </t>
  </si>
  <si>
    <t xml:space="preserve">DOVER ZOAR RD </t>
  </si>
  <si>
    <t xml:space="preserve">S WOOSTER AVE,E FRONT ST </t>
  </si>
  <si>
    <t xml:space="preserve">E 3RD ST,W 3RD ST </t>
  </si>
  <si>
    <t xml:space="preserve">N CRATER AVE </t>
  </si>
  <si>
    <t xml:space="preserve">STATE ROUTE 212 </t>
  </si>
  <si>
    <t xml:space="preserve">TRENTON AVE </t>
  </si>
  <si>
    <t xml:space="preserve">4TH ST </t>
  </si>
  <si>
    <t xml:space="preserve">MILL AVE </t>
  </si>
  <si>
    <t xml:space="preserve">N TUSCARAWAS AVE </t>
  </si>
  <si>
    <t xml:space="preserve">EAST HIGH AVE </t>
  </si>
  <si>
    <t xml:space="preserve">UNION AVE </t>
  </si>
  <si>
    <t xml:space="preserve">7TH ST </t>
  </si>
  <si>
    <t xml:space="preserve">FORT LAURENS RD </t>
  </si>
  <si>
    <t xml:space="preserve">CROOKED RUN RD </t>
  </si>
  <si>
    <t xml:space="preserve">COMMERCIAL AVE </t>
  </si>
  <si>
    <t xml:space="preserve">COLUMBIA RD </t>
  </si>
  <si>
    <t xml:space="preserve">NEW CUMBERLAND RD </t>
  </si>
  <si>
    <t xml:space="preserve">SCHNEIDERS CROSSING RD </t>
  </si>
  <si>
    <t xml:space="preserve">EDIE HILL RD </t>
  </si>
  <si>
    <t xml:space="preserve">JOHNSON HILL RD </t>
  </si>
  <si>
    <t xml:space="preserve">OLDTOWN VALLEY RD </t>
  </si>
  <si>
    <t xml:space="preserve">GILMORE RD </t>
  </si>
  <si>
    <t xml:space="preserve">FRYS VALLEY RD </t>
  </si>
  <si>
    <t xml:space="preserve">E STATE ST </t>
  </si>
  <si>
    <t xml:space="preserve">E 3RD ST </t>
  </si>
  <si>
    <t xml:space="preserve">NORTH ORCHARD RD </t>
  </si>
  <si>
    <t xml:space="preserve">S RAY ST </t>
  </si>
  <si>
    <t xml:space="preserve">JOHNSTOWN RD </t>
  </si>
  <si>
    <t xml:space="preserve">N WATER ST EXT </t>
  </si>
  <si>
    <t xml:space="preserve">CROSS ROADS RD </t>
  </si>
  <si>
    <t xml:space="preserve">FALLEN TIMBER RD </t>
  </si>
  <si>
    <t xml:space="preserve">BLIZZARD RIDGE RD </t>
  </si>
  <si>
    <t xml:space="preserve">GUNTHER MILLER RD </t>
  </si>
  <si>
    <t xml:space="preserve">ROXFORD CHURCH RD </t>
  </si>
  <si>
    <t xml:space="preserve">BROAD RUN DAIRY RD </t>
  </si>
  <si>
    <t xml:space="preserve">RAGERSVILLE RD </t>
  </si>
  <si>
    <t xml:space="preserve">ATWOOD LAKE RD </t>
  </si>
  <si>
    <t xml:space="preserve">WALNUT CREEK BOTTOM RD </t>
  </si>
  <si>
    <t xml:space="preserve">STRASBURG BOLIVAR RD </t>
  </si>
  <si>
    <t xml:space="preserve">DUEBER RD </t>
  </si>
  <si>
    <t xml:space="preserve">S WOOSTER AVE,E IRON AVE </t>
  </si>
  <si>
    <t xml:space="preserve">2ND ST </t>
  </si>
  <si>
    <t xml:space="preserve">E 1ST ST </t>
  </si>
  <si>
    <t xml:space="preserve">BARNHILL RD </t>
  </si>
  <si>
    <t xml:space="preserve">STATE ROUTE 93 </t>
  </si>
  <si>
    <t xml:space="preserve">STATE ROUTE 36 </t>
  </si>
  <si>
    <t xml:space="preserve">BEAVER AVE,STATE ROUTE 39 </t>
  </si>
  <si>
    <t xml:space="preserve">STATE ROUTE 416,COMMERCIAL AVE </t>
  </si>
  <si>
    <t xml:space="preserve">16TH ST </t>
  </si>
  <si>
    <t xml:space="preserve">N MAIN AVE </t>
  </si>
  <si>
    <t xml:space="preserve">W OHIO AVE </t>
  </si>
  <si>
    <t xml:space="preserve">4TH ST,BOULEVARD </t>
  </si>
  <si>
    <t xml:space="preserve">E IRON AVE,BOULEVARD </t>
  </si>
  <si>
    <t xml:space="preserve">TUSKY VALLEY RD </t>
  </si>
  <si>
    <t xml:space="preserve">S TUSCARAWAS AVE,TUSCARAWAS AVE </t>
  </si>
  <si>
    <t xml:space="preserve">N DAWSON ST </t>
  </si>
  <si>
    <t xml:space="preserve">TRAIL BOTTOM RD </t>
  </si>
  <si>
    <t xml:space="preserve">E 11TH ST </t>
  </si>
  <si>
    <t xml:space="preserve">E 5TH ST </t>
  </si>
  <si>
    <t xml:space="preserve">21ST ST </t>
  </si>
  <si>
    <t xml:space="preserve">N BROADWAY,SEVEN MILE DR </t>
  </si>
  <si>
    <t xml:space="preserve">EASTPORT AVE </t>
  </si>
  <si>
    <t xml:space="preserve">TABOR RIDGE RD </t>
  </si>
  <si>
    <t xml:space="preserve">E CANAL ST </t>
  </si>
  <si>
    <t xml:space="preserve">S BRIDGE ST,STATE ROUTE 751 </t>
  </si>
  <si>
    <t xml:space="preserve">RIVER RD </t>
  </si>
  <si>
    <t xml:space="preserve">WINFIELD STRASBURG RD </t>
  </si>
  <si>
    <t xml:space="preserve">WALNUT ST </t>
  </si>
  <si>
    <t xml:space="preserve">TUSCARAWAS RD </t>
  </si>
  <si>
    <t xml:space="preserve">SCHILLING HILL RD </t>
  </si>
  <si>
    <t xml:space="preserve">N 3RD ST </t>
  </si>
  <si>
    <t xml:space="preserve">FROMAN HILL RD </t>
  </si>
  <si>
    <t xml:space="preserve">NEWPORT RD </t>
  </si>
  <si>
    <t xml:space="preserve">RAMP FROM US 36 TO SR 800I N WATER ST </t>
  </si>
  <si>
    <t xml:space="preserve">BRIGHTWOOD RD </t>
  </si>
  <si>
    <t xml:space="preserve">W 4TH ST </t>
  </si>
  <si>
    <t xml:space="preserve">W 3RD ST </t>
  </si>
  <si>
    <t xml:space="preserve">STATE ROUTE 259,REISER AVE </t>
  </si>
  <si>
    <t xml:space="preserve">DAVIS RD </t>
  </si>
  <si>
    <t xml:space="preserve">W FRONT ST </t>
  </si>
  <si>
    <t xml:space="preserve">BANK LN </t>
  </si>
  <si>
    <t xml:space="preserve">DEERSVILLE AV EXT </t>
  </si>
  <si>
    <t xml:space="preserve">S RIVER ST </t>
  </si>
  <si>
    <t xml:space="preserve">E CHERRY ST </t>
  </si>
  <si>
    <t xml:space="preserve">SHERMAN CHURCH RD </t>
  </si>
  <si>
    <t xml:space="preserve">N MAIN ST </t>
  </si>
  <si>
    <t xml:space="preserve">W CANAL ST </t>
  </si>
  <si>
    <t xml:space="preserve">STATE ROUTE 416 </t>
  </si>
  <si>
    <t xml:space="preserve">JEWETT AVE </t>
  </si>
  <si>
    <t xml:space="preserve">E OHIO AVE </t>
  </si>
  <si>
    <t xml:space="preserve">RAMP FROM SR 800I N WATER ST TO US 36IN </t>
  </si>
  <si>
    <t xml:space="preserve">E SLINGLUFF AVE </t>
  </si>
  <si>
    <t xml:space="preserve">COMMERCIAL PKWY </t>
  </si>
  <si>
    <t xml:space="preserve">BUNKER HILL RD </t>
  </si>
  <si>
    <t xml:space="preserve">FEED SPRING HILL RD </t>
  </si>
  <si>
    <t xml:space="preserve">WOLF RUN RD </t>
  </si>
  <si>
    <t xml:space="preserve">SANDYVILLE RD </t>
  </si>
  <si>
    <t xml:space="preserve">N 2ND ST </t>
  </si>
  <si>
    <t xml:space="preserve">LOGAN ST </t>
  </si>
  <si>
    <t xml:space="preserve">DEERSVILLE AVE </t>
  </si>
  <si>
    <t xml:space="preserve">N WATER ST TO E 5TH ST </t>
  </si>
  <si>
    <t xml:space="preserve">EASTPORT AVE,EASTPORT RD </t>
  </si>
  <si>
    <t xml:space="preserve">DUNDEE STRASBURG RD </t>
  </si>
  <si>
    <t xml:space="preserve">WOLFES CROSSING RD </t>
  </si>
  <si>
    <t xml:space="preserve">DEIS HILL RD </t>
  </si>
  <si>
    <t xml:space="preserve">WILLIAMS LAKE RD </t>
  </si>
  <si>
    <t xml:space="preserve">STATE ROUTE 258 </t>
  </si>
  <si>
    <t xml:space="preserve">REISER AVE </t>
  </si>
  <si>
    <t xml:space="preserve">TROENDLY RD </t>
  </si>
  <si>
    <t xml:space="preserve">N COLLEGE ST </t>
  </si>
  <si>
    <t xml:space="preserve">W 2ND ST </t>
  </si>
  <si>
    <t xml:space="preserve">BRIGHTWOOD RD,N WATER ST EXT </t>
  </si>
  <si>
    <t xml:space="preserve">ZELTMAN AVE </t>
  </si>
  <si>
    <t xml:space="preserve">SALT FORK RD </t>
  </si>
  <si>
    <t>RA</t>
  </si>
  <si>
    <t>Tuscarawas County Safety Emphasis Areas</t>
  </si>
  <si>
    <t>Tuscarawas County selected Commercial Motor Vehicle crashes.</t>
  </si>
  <si>
    <t>Tuscarawas County Safety Sub-Plan</t>
  </si>
  <si>
    <t>The list below shows the number of days without a fatality in Tuscarawas County.</t>
  </si>
  <si>
    <t>Promote partner agency and state/national educational information to carriers, commercial drivers, and the driving public</t>
  </si>
  <si>
    <t>Install vertical and horizontal traffic calming measures to discourage truck traffic in downtown areas</t>
  </si>
  <si>
    <t>Conduct a systemic study of turns and intersections to ensure adequate radius for commercial vehicles</t>
  </si>
  <si>
    <t>Implement proven safety countermeasures when repaving roads with heavy truck traffic</t>
  </si>
  <si>
    <t>See the OMEGA RSP for strategies to address the six regional safety emphasis areas at</t>
  </si>
  <si>
    <t>FINAL-OMEGA-Regional-Roadway-Safety-Plan.pdf</t>
  </si>
  <si>
    <t>For full details on the analyses used on each tab, please review the OMEGA RSP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</si>
</sst>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ptos Narrow"/>
      <family val="2"/>
      <scheme val="minor"/>
    </font>
    <font>
      <b/>
      <sz val="11"/>
      <color theme="1"/>
      <name val="Aptos Narrow"/>
      <family val="2"/>
      <scheme val="minor"/>
    </font>
    <font>
      <sz val="22"/>
      <color theme="1"/>
      <name val="Aptos Narrow"/>
      <family val="2"/>
      <scheme val="minor"/>
    </font>
    <font>
      <b/>
      <u/>
      <sz val="11"/>
      <color theme="1"/>
      <name val="Aptos Narrow"/>
      <family val="2"/>
      <scheme val="minor"/>
    </font>
    <font>
      <sz val="11"/>
      <color theme="1"/>
      <name val="Aptos Narrow"/>
      <family val="2"/>
    </font>
    <font>
      <sz val="11"/>
      <name val="Aptos Narrow"/>
      <family val="2"/>
    </font>
    <font>
      <u/>
      <sz val="11"/>
      <color theme="1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20">
    <xf numFmtId="0" fontId="0" fillId="0" borderId="0" xfId="0"/>
    <xf numFmtId="0" fontId="0" fillId="2" borderId="0" xfId="0" applyFill="1"/>
    <xf numFmtId="0" fontId="0" fillId="2" borderId="0" xfId="0" applyFill="1" applyAlignment="1">
      <alignment horizontal="center"/>
    </xf>
    <xf numFmtId="0" fontId="0" fillId="0" borderId="0" xfId="0" applyAlignment="1">
      <alignment horizontal="center"/>
    </xf>
    <xf numFmtId="0" fontId="0" fillId="0" borderId="0" xfId="0" applyAlignment="1">
      <alignment horizontal="center" wrapText="1"/>
    </xf>
    <xf numFmtId="0" fontId="2" fillId="2" borderId="0" xfId="0" applyFont="1" applyFill="1"/>
    <xf numFmtId="0" fontId="1" fillId="2" borderId="0" xfId="0" applyFont="1" applyFill="1"/>
    <xf numFmtId="0" fontId="3" fillId="2" borderId="0" xfId="0" applyFont="1" applyFill="1"/>
    <xf numFmtId="0" fontId="0" fillId="2" borderId="0" xfId="0" applyFill="1" applyAlignment="1">
      <alignment wrapText="1"/>
    </xf>
    <xf numFmtId="0" fontId="1" fillId="0" borderId="0" xfId="0" applyFont="1" applyAlignment="1">
      <alignment horizontal="center"/>
    </xf>
    <xf numFmtId="0" fontId="0" fillId="3" borderId="0" xfId="0" applyFill="1"/>
    <xf numFmtId="0" fontId="4" fillId="0" borderId="0" xfId="0" applyFont="1"/>
    <xf numFmtId="3" fontId="5" fillId="0" borderId="0" xfId="0" applyNumberFormat="1" applyFont="1" applyAlignment="1">
      <alignment horizontal="left" vertical="center"/>
    </xf>
    <xf numFmtId="164" fontId="5" fillId="0" borderId="0" xfId="0" applyNumberFormat="1" applyFont="1" applyAlignment="1">
      <alignment horizontal="left" vertical="center"/>
    </xf>
    <xf numFmtId="0" fontId="4" fillId="2" borderId="0" xfId="0" applyFont="1" applyFill="1"/>
    <xf numFmtId="0" fontId="0" fillId="0" borderId="0" xfId="0" applyAlignment="1">
      <alignment horizontal="left"/>
    </xf>
    <xf numFmtId="0" fontId="0" fillId="0" borderId="0" xfId="0" applyAlignment="1">
      <alignment wrapText="1"/>
    </xf>
    <xf numFmtId="0" fontId="1" fillId="2" borderId="0" xfId="0" applyFont="1" applyFill="1" applyAlignment="1">
      <alignment vertical="top"/>
    </xf>
    <xf numFmtId="0" fontId="0" fillId="2" borderId="0" xfId="0" applyFill="1" applyAlignment="1">
      <alignment horizontal="left" wrapText="1"/>
    </xf>
    <xf numFmtId="0" fontId="6" fillId="0" borderId="0" xfId="1"/>
  </cellXfs>
  <cellStyles count="2">
    <cellStyle name="Hyperlink" xfId="1" builtinId="8"/>
    <cellStyle name="Normal" xfId="0" builtinId="0"/>
  </cellStyles>
  <dxfs count="95">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auto="1"/>
        <name val="Aptos Narrow"/>
        <family val="2"/>
        <scheme val="none"/>
      </font>
      <numFmt numFmtId="3" formatCode="#,##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 Commercial Motor Vehicle Involved Total Annual Crashes by Severity in Tuscarawas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[1]TUS!$U$89</c:f>
              <c:strCache>
                <c:ptCount val="1"/>
                <c:pt idx="0">
                  <c:v>(5) Property Damage Only</c:v>
                </c:pt>
              </c:strCache>
            </c:strRef>
          </c:tx>
          <c:spPr>
            <a:solidFill>
              <a:srgbClr val="92D050"/>
            </a:solidFill>
            <a:ln>
              <a:noFill/>
            </a:ln>
            <a:effectLst/>
          </c:spPr>
          <c:invertIfNegative val="0"/>
          <c:cat>
            <c:numRef>
              <c:f>[1]TUS!$T$90:$T$99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[1]TUS!$U$90:$U$99</c:f>
              <c:numCache>
                <c:formatCode>General</c:formatCode>
                <c:ptCount val="10"/>
                <c:pt idx="0">
                  <c:v>206</c:v>
                </c:pt>
                <c:pt idx="1">
                  <c:v>183</c:v>
                </c:pt>
                <c:pt idx="2">
                  <c:v>181</c:v>
                </c:pt>
                <c:pt idx="3">
                  <c:v>199</c:v>
                </c:pt>
                <c:pt idx="4">
                  <c:v>116</c:v>
                </c:pt>
                <c:pt idx="5">
                  <c:v>121</c:v>
                </c:pt>
                <c:pt idx="6">
                  <c:v>100</c:v>
                </c:pt>
                <c:pt idx="7">
                  <c:v>97</c:v>
                </c:pt>
                <c:pt idx="8">
                  <c:v>106</c:v>
                </c:pt>
                <c:pt idx="9">
                  <c:v>109</c:v>
                </c:pt>
              </c:numCache>
            </c:numRef>
          </c:val>
          <c:extLst>
            <c:ext xmlns:c16="http://schemas.microsoft.com/office/drawing/2014/chart" uri="{C3380CC4-5D6E-409C-BE32-E72D297353CC}">
              <c16:uniqueId val="{00000000-1668-4AD9-8615-03FC4095094A}"/>
            </c:ext>
          </c:extLst>
        </c:ser>
        <c:ser>
          <c:idx val="1"/>
          <c:order val="1"/>
          <c:tx>
            <c:strRef>
              <c:f>[1]TUS!$V$89</c:f>
              <c:strCache>
                <c:ptCount val="1"/>
                <c:pt idx="0">
                  <c:v>(4) Injury Possible</c:v>
                </c:pt>
              </c:strCache>
            </c:strRef>
          </c:tx>
          <c:spPr>
            <a:solidFill>
              <a:schemeClr val="accent2"/>
            </a:solidFill>
            <a:ln>
              <a:noFill/>
            </a:ln>
            <a:effectLst/>
          </c:spPr>
          <c:invertIfNegative val="0"/>
          <c:cat>
            <c:numRef>
              <c:f>[1]TUS!$T$90:$T$99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[1]TUS!$V$90:$V$99</c:f>
              <c:numCache>
                <c:formatCode>General</c:formatCode>
                <c:ptCount val="10"/>
                <c:pt idx="0">
                  <c:v>26</c:v>
                </c:pt>
                <c:pt idx="1">
                  <c:v>33</c:v>
                </c:pt>
                <c:pt idx="2">
                  <c:v>29</c:v>
                </c:pt>
                <c:pt idx="3">
                  <c:v>25</c:v>
                </c:pt>
                <c:pt idx="4">
                  <c:v>11</c:v>
                </c:pt>
                <c:pt idx="5">
                  <c:v>7</c:v>
                </c:pt>
                <c:pt idx="6">
                  <c:v>7</c:v>
                </c:pt>
                <c:pt idx="7">
                  <c:v>4</c:v>
                </c:pt>
                <c:pt idx="8">
                  <c:v>12</c:v>
                </c:pt>
                <c:pt idx="9">
                  <c:v>2</c:v>
                </c:pt>
              </c:numCache>
            </c:numRef>
          </c:val>
          <c:extLst>
            <c:ext xmlns:c16="http://schemas.microsoft.com/office/drawing/2014/chart" uri="{C3380CC4-5D6E-409C-BE32-E72D297353CC}">
              <c16:uniqueId val="{00000001-1668-4AD9-8615-03FC4095094A}"/>
            </c:ext>
          </c:extLst>
        </c:ser>
        <c:ser>
          <c:idx val="2"/>
          <c:order val="2"/>
          <c:tx>
            <c:strRef>
              <c:f>[1]TUS!$W$89</c:f>
              <c:strCache>
                <c:ptCount val="1"/>
                <c:pt idx="0">
                  <c:v>(3) Minor Injury Suspected</c:v>
                </c:pt>
              </c:strCache>
            </c:strRef>
          </c:tx>
          <c:spPr>
            <a:solidFill>
              <a:schemeClr val="accent3"/>
            </a:solidFill>
            <a:ln>
              <a:noFill/>
            </a:ln>
            <a:effectLst/>
          </c:spPr>
          <c:invertIfNegative val="0"/>
          <c:cat>
            <c:numRef>
              <c:f>[1]TUS!$T$90:$T$99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[1]TUS!$W$90:$W$99</c:f>
              <c:numCache>
                <c:formatCode>General</c:formatCode>
                <c:ptCount val="10"/>
                <c:pt idx="0">
                  <c:v>27</c:v>
                </c:pt>
                <c:pt idx="1">
                  <c:v>20</c:v>
                </c:pt>
                <c:pt idx="2">
                  <c:v>28</c:v>
                </c:pt>
                <c:pt idx="3">
                  <c:v>24</c:v>
                </c:pt>
                <c:pt idx="4">
                  <c:v>11</c:v>
                </c:pt>
                <c:pt idx="5">
                  <c:v>13</c:v>
                </c:pt>
                <c:pt idx="6">
                  <c:v>21</c:v>
                </c:pt>
                <c:pt idx="7">
                  <c:v>12</c:v>
                </c:pt>
                <c:pt idx="8">
                  <c:v>16</c:v>
                </c:pt>
                <c:pt idx="9">
                  <c:v>25</c:v>
                </c:pt>
              </c:numCache>
            </c:numRef>
          </c:val>
          <c:extLst>
            <c:ext xmlns:c16="http://schemas.microsoft.com/office/drawing/2014/chart" uri="{C3380CC4-5D6E-409C-BE32-E72D297353CC}">
              <c16:uniqueId val="{00000002-1668-4AD9-8615-03FC4095094A}"/>
            </c:ext>
          </c:extLst>
        </c:ser>
        <c:ser>
          <c:idx val="3"/>
          <c:order val="3"/>
          <c:tx>
            <c:strRef>
              <c:f>[1]TUS!$X$89</c:f>
              <c:strCache>
                <c:ptCount val="1"/>
                <c:pt idx="0">
                  <c:v>(2) Serious Injury Suspected</c:v>
                </c:pt>
              </c:strCache>
            </c:strRef>
          </c:tx>
          <c:spPr>
            <a:solidFill>
              <a:schemeClr val="accent4"/>
            </a:solidFill>
            <a:ln>
              <a:noFill/>
            </a:ln>
            <a:effectLst/>
          </c:spPr>
          <c:invertIfNegative val="0"/>
          <c:cat>
            <c:numRef>
              <c:f>[1]TUS!$T$90:$T$99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[1]TUS!$X$90:$X$99</c:f>
              <c:numCache>
                <c:formatCode>General</c:formatCode>
                <c:ptCount val="10"/>
                <c:pt idx="0">
                  <c:v>8</c:v>
                </c:pt>
                <c:pt idx="1">
                  <c:v>8</c:v>
                </c:pt>
                <c:pt idx="2">
                  <c:v>8</c:v>
                </c:pt>
                <c:pt idx="3">
                  <c:v>7</c:v>
                </c:pt>
                <c:pt idx="4">
                  <c:v>2</c:v>
                </c:pt>
                <c:pt idx="5">
                  <c:v>2</c:v>
                </c:pt>
                <c:pt idx="6">
                  <c:v>2</c:v>
                </c:pt>
                <c:pt idx="7">
                  <c:v>8</c:v>
                </c:pt>
                <c:pt idx="8">
                  <c:v>1</c:v>
                </c:pt>
                <c:pt idx="9">
                  <c:v>3</c:v>
                </c:pt>
              </c:numCache>
            </c:numRef>
          </c:val>
          <c:extLst>
            <c:ext xmlns:c16="http://schemas.microsoft.com/office/drawing/2014/chart" uri="{C3380CC4-5D6E-409C-BE32-E72D297353CC}">
              <c16:uniqueId val="{00000003-1668-4AD9-8615-03FC4095094A}"/>
            </c:ext>
          </c:extLst>
        </c:ser>
        <c:ser>
          <c:idx val="4"/>
          <c:order val="4"/>
          <c:tx>
            <c:strRef>
              <c:f>[1]TUS!$Y$89</c:f>
              <c:strCache>
                <c:ptCount val="1"/>
                <c:pt idx="0">
                  <c:v>(1) Fatal</c:v>
                </c:pt>
              </c:strCache>
            </c:strRef>
          </c:tx>
          <c:spPr>
            <a:solidFill>
              <a:schemeClr val="accent5"/>
            </a:solidFill>
            <a:ln>
              <a:noFill/>
            </a:ln>
            <a:effectLst/>
          </c:spPr>
          <c:invertIfNegative val="0"/>
          <c:cat>
            <c:numRef>
              <c:f>[1]TUS!$T$90:$T$99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[1]TUS!$Y$90:$Y$99</c:f>
              <c:numCache>
                <c:formatCode>General</c:formatCode>
                <c:ptCount val="10"/>
                <c:pt idx="0">
                  <c:v>2</c:v>
                </c:pt>
                <c:pt idx="2">
                  <c:v>1</c:v>
                </c:pt>
                <c:pt idx="3">
                  <c:v>3</c:v>
                </c:pt>
                <c:pt idx="6">
                  <c:v>1</c:v>
                </c:pt>
                <c:pt idx="7">
                  <c:v>1</c:v>
                </c:pt>
                <c:pt idx="8">
                  <c:v>1</c:v>
                </c:pt>
                <c:pt idx="9">
                  <c:v>1</c:v>
                </c:pt>
              </c:numCache>
            </c:numRef>
          </c:val>
          <c:extLst>
            <c:ext xmlns:c16="http://schemas.microsoft.com/office/drawing/2014/chart" uri="{C3380CC4-5D6E-409C-BE32-E72D297353CC}">
              <c16:uniqueId val="{00000004-1668-4AD9-8615-03FC4095094A}"/>
            </c:ext>
          </c:extLst>
        </c:ser>
        <c:dLbls>
          <c:showLegendKey val="0"/>
          <c:showVal val="0"/>
          <c:showCatName val="0"/>
          <c:showSerName val="0"/>
          <c:showPercent val="0"/>
          <c:showBubbleSize val="0"/>
        </c:dLbls>
        <c:gapWidth val="150"/>
        <c:overlap val="100"/>
        <c:axId val="1778045263"/>
        <c:axId val="1778037103"/>
      </c:barChart>
      <c:catAx>
        <c:axId val="1778045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8037103"/>
        <c:crosses val="autoZero"/>
        <c:auto val="1"/>
        <c:lblAlgn val="ctr"/>
        <c:lblOffset val="100"/>
        <c:noMultiLvlLbl val="0"/>
      </c:catAx>
      <c:valAx>
        <c:axId val="17780371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80452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Roadway Departure Involved Total Annual Crashes by Severity in Tuscarawas County, </a:t>
            </a:r>
          </a:p>
          <a:p>
            <a:pPr>
              <a:defRPr/>
            </a:pPr>
            <a:r>
              <a:rPr lang="en-US" sz="1400" b="0" i="0" u="none" strike="noStrike" kern="1200" spc="0" baseline="0">
                <a:solidFill>
                  <a:sysClr val="windowText" lastClr="000000">
                    <a:lumMod val="65000"/>
                    <a:lumOff val="35000"/>
                  </a:sysClr>
                </a:solidFill>
              </a:rPr>
              <a:t>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[1]TUS!$U$29</c:f>
              <c:strCache>
                <c:ptCount val="1"/>
                <c:pt idx="0">
                  <c:v>(5) Property Damage Only</c:v>
                </c:pt>
              </c:strCache>
            </c:strRef>
          </c:tx>
          <c:spPr>
            <a:solidFill>
              <a:srgbClr val="92D050"/>
            </a:solidFill>
            <a:ln>
              <a:noFill/>
            </a:ln>
            <a:effectLst/>
          </c:spPr>
          <c:invertIfNegative val="0"/>
          <c:cat>
            <c:numRef>
              <c:f>[1]TUS!$T$30:$T$39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[1]TUS!$U$30:$U$39</c:f>
              <c:numCache>
                <c:formatCode>General</c:formatCode>
                <c:ptCount val="10"/>
                <c:pt idx="0">
                  <c:v>553</c:v>
                </c:pt>
                <c:pt idx="1">
                  <c:v>605</c:v>
                </c:pt>
                <c:pt idx="2">
                  <c:v>523</c:v>
                </c:pt>
                <c:pt idx="3">
                  <c:v>572</c:v>
                </c:pt>
                <c:pt idx="4">
                  <c:v>544</c:v>
                </c:pt>
                <c:pt idx="5">
                  <c:v>487</c:v>
                </c:pt>
                <c:pt idx="6">
                  <c:v>532</c:v>
                </c:pt>
                <c:pt idx="7">
                  <c:v>533</c:v>
                </c:pt>
                <c:pt idx="8">
                  <c:v>471</c:v>
                </c:pt>
                <c:pt idx="9">
                  <c:v>514</c:v>
                </c:pt>
              </c:numCache>
            </c:numRef>
          </c:val>
          <c:extLst>
            <c:ext xmlns:c16="http://schemas.microsoft.com/office/drawing/2014/chart" uri="{C3380CC4-5D6E-409C-BE32-E72D297353CC}">
              <c16:uniqueId val="{00000000-1458-47CF-9C7E-0E76709B76E1}"/>
            </c:ext>
          </c:extLst>
        </c:ser>
        <c:ser>
          <c:idx val="1"/>
          <c:order val="1"/>
          <c:tx>
            <c:strRef>
              <c:f>[1]TUS!$V$29</c:f>
              <c:strCache>
                <c:ptCount val="1"/>
                <c:pt idx="0">
                  <c:v>(4) Injury Possible</c:v>
                </c:pt>
              </c:strCache>
            </c:strRef>
          </c:tx>
          <c:spPr>
            <a:solidFill>
              <a:schemeClr val="accent2"/>
            </a:solidFill>
            <a:ln>
              <a:noFill/>
            </a:ln>
            <a:effectLst/>
          </c:spPr>
          <c:invertIfNegative val="0"/>
          <c:cat>
            <c:numRef>
              <c:f>[1]TUS!$T$30:$T$39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[1]TUS!$V$30:$V$39</c:f>
              <c:numCache>
                <c:formatCode>General</c:formatCode>
                <c:ptCount val="10"/>
                <c:pt idx="0">
                  <c:v>77</c:v>
                </c:pt>
                <c:pt idx="1">
                  <c:v>63</c:v>
                </c:pt>
                <c:pt idx="2">
                  <c:v>66</c:v>
                </c:pt>
                <c:pt idx="3">
                  <c:v>53</c:v>
                </c:pt>
                <c:pt idx="4">
                  <c:v>79</c:v>
                </c:pt>
                <c:pt idx="5">
                  <c:v>38</c:v>
                </c:pt>
                <c:pt idx="6">
                  <c:v>35</c:v>
                </c:pt>
                <c:pt idx="7">
                  <c:v>46</c:v>
                </c:pt>
                <c:pt idx="8">
                  <c:v>42</c:v>
                </c:pt>
                <c:pt idx="9">
                  <c:v>37</c:v>
                </c:pt>
              </c:numCache>
            </c:numRef>
          </c:val>
          <c:extLst>
            <c:ext xmlns:c16="http://schemas.microsoft.com/office/drawing/2014/chart" uri="{C3380CC4-5D6E-409C-BE32-E72D297353CC}">
              <c16:uniqueId val="{00000001-1458-47CF-9C7E-0E76709B76E1}"/>
            </c:ext>
          </c:extLst>
        </c:ser>
        <c:ser>
          <c:idx val="2"/>
          <c:order val="2"/>
          <c:tx>
            <c:strRef>
              <c:f>[1]TUS!$W$29</c:f>
              <c:strCache>
                <c:ptCount val="1"/>
                <c:pt idx="0">
                  <c:v>(3) Minor Injury Suspected</c:v>
                </c:pt>
              </c:strCache>
            </c:strRef>
          </c:tx>
          <c:spPr>
            <a:solidFill>
              <a:schemeClr val="accent3"/>
            </a:solidFill>
            <a:ln>
              <a:noFill/>
            </a:ln>
            <a:effectLst/>
          </c:spPr>
          <c:invertIfNegative val="0"/>
          <c:cat>
            <c:numRef>
              <c:f>[1]TUS!$T$30:$T$39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[1]TUS!$W$30:$W$39</c:f>
              <c:numCache>
                <c:formatCode>General</c:formatCode>
                <c:ptCount val="10"/>
                <c:pt idx="0">
                  <c:v>165</c:v>
                </c:pt>
                <c:pt idx="1">
                  <c:v>157</c:v>
                </c:pt>
                <c:pt idx="2">
                  <c:v>170</c:v>
                </c:pt>
                <c:pt idx="3">
                  <c:v>151</c:v>
                </c:pt>
                <c:pt idx="4">
                  <c:v>159</c:v>
                </c:pt>
                <c:pt idx="5">
                  <c:v>160</c:v>
                </c:pt>
                <c:pt idx="6">
                  <c:v>131</c:v>
                </c:pt>
                <c:pt idx="7">
                  <c:v>150</c:v>
                </c:pt>
                <c:pt idx="8">
                  <c:v>136</c:v>
                </c:pt>
                <c:pt idx="9">
                  <c:v>140</c:v>
                </c:pt>
              </c:numCache>
            </c:numRef>
          </c:val>
          <c:extLst>
            <c:ext xmlns:c16="http://schemas.microsoft.com/office/drawing/2014/chart" uri="{C3380CC4-5D6E-409C-BE32-E72D297353CC}">
              <c16:uniqueId val="{00000002-1458-47CF-9C7E-0E76709B76E1}"/>
            </c:ext>
          </c:extLst>
        </c:ser>
        <c:ser>
          <c:idx val="3"/>
          <c:order val="3"/>
          <c:tx>
            <c:strRef>
              <c:f>[1]TUS!$X$29</c:f>
              <c:strCache>
                <c:ptCount val="1"/>
                <c:pt idx="0">
                  <c:v>(2) Serious Injury Suspected</c:v>
                </c:pt>
              </c:strCache>
            </c:strRef>
          </c:tx>
          <c:spPr>
            <a:solidFill>
              <a:schemeClr val="accent4"/>
            </a:solidFill>
            <a:ln>
              <a:noFill/>
            </a:ln>
            <a:effectLst/>
          </c:spPr>
          <c:invertIfNegative val="0"/>
          <c:cat>
            <c:numRef>
              <c:f>[1]TUS!$T$30:$T$39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[1]TUS!$X$30:$X$39</c:f>
              <c:numCache>
                <c:formatCode>General</c:formatCode>
                <c:ptCount val="10"/>
                <c:pt idx="0">
                  <c:v>42</c:v>
                </c:pt>
                <c:pt idx="1">
                  <c:v>49</c:v>
                </c:pt>
                <c:pt idx="2">
                  <c:v>36</c:v>
                </c:pt>
                <c:pt idx="3">
                  <c:v>36</c:v>
                </c:pt>
                <c:pt idx="4">
                  <c:v>23</c:v>
                </c:pt>
                <c:pt idx="5">
                  <c:v>15</c:v>
                </c:pt>
                <c:pt idx="6">
                  <c:v>23</c:v>
                </c:pt>
                <c:pt idx="7">
                  <c:v>31</c:v>
                </c:pt>
                <c:pt idx="8">
                  <c:v>37</c:v>
                </c:pt>
                <c:pt idx="9">
                  <c:v>27</c:v>
                </c:pt>
              </c:numCache>
            </c:numRef>
          </c:val>
          <c:extLst>
            <c:ext xmlns:c16="http://schemas.microsoft.com/office/drawing/2014/chart" uri="{C3380CC4-5D6E-409C-BE32-E72D297353CC}">
              <c16:uniqueId val="{00000003-1458-47CF-9C7E-0E76709B76E1}"/>
            </c:ext>
          </c:extLst>
        </c:ser>
        <c:ser>
          <c:idx val="4"/>
          <c:order val="4"/>
          <c:tx>
            <c:strRef>
              <c:f>[1]TUS!$Y$29</c:f>
              <c:strCache>
                <c:ptCount val="1"/>
                <c:pt idx="0">
                  <c:v>(1) Fatal</c:v>
                </c:pt>
              </c:strCache>
            </c:strRef>
          </c:tx>
          <c:spPr>
            <a:solidFill>
              <a:schemeClr val="accent5"/>
            </a:solidFill>
            <a:ln>
              <a:noFill/>
            </a:ln>
            <a:effectLst/>
          </c:spPr>
          <c:invertIfNegative val="0"/>
          <c:cat>
            <c:numRef>
              <c:f>[1]TUS!$T$30:$T$39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[1]TUS!$Y$30:$Y$39</c:f>
              <c:numCache>
                <c:formatCode>General</c:formatCode>
                <c:ptCount val="10"/>
                <c:pt idx="0">
                  <c:v>5</c:v>
                </c:pt>
                <c:pt idx="1">
                  <c:v>2</c:v>
                </c:pt>
                <c:pt idx="2">
                  <c:v>13</c:v>
                </c:pt>
                <c:pt idx="3">
                  <c:v>6</c:v>
                </c:pt>
                <c:pt idx="4">
                  <c:v>6</c:v>
                </c:pt>
                <c:pt idx="5">
                  <c:v>8</c:v>
                </c:pt>
                <c:pt idx="6">
                  <c:v>7</c:v>
                </c:pt>
                <c:pt idx="7">
                  <c:v>8</c:v>
                </c:pt>
                <c:pt idx="8">
                  <c:v>3</c:v>
                </c:pt>
                <c:pt idx="9">
                  <c:v>7</c:v>
                </c:pt>
              </c:numCache>
            </c:numRef>
          </c:val>
          <c:extLst>
            <c:ext xmlns:c16="http://schemas.microsoft.com/office/drawing/2014/chart" uri="{C3380CC4-5D6E-409C-BE32-E72D297353CC}">
              <c16:uniqueId val="{00000004-1458-47CF-9C7E-0E76709B76E1}"/>
            </c:ext>
          </c:extLst>
        </c:ser>
        <c:dLbls>
          <c:showLegendKey val="0"/>
          <c:showVal val="0"/>
          <c:showCatName val="0"/>
          <c:showSerName val="0"/>
          <c:showPercent val="0"/>
          <c:showBubbleSize val="0"/>
        </c:dLbls>
        <c:gapWidth val="150"/>
        <c:overlap val="100"/>
        <c:axId val="1624671327"/>
        <c:axId val="1624676607"/>
      </c:barChart>
      <c:catAx>
        <c:axId val="1624671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4676607"/>
        <c:crosses val="autoZero"/>
        <c:auto val="1"/>
        <c:lblAlgn val="ctr"/>
        <c:lblOffset val="100"/>
        <c:noMultiLvlLbl val="0"/>
      </c:catAx>
      <c:valAx>
        <c:axId val="16246766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46713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Younger Driver (Age 15 to 25) Involved Total Annual Crashes by Severity in Tuscarawas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[1]TUS!$U$65</c:f>
              <c:strCache>
                <c:ptCount val="1"/>
                <c:pt idx="0">
                  <c:v>(5) Property Damage Only</c:v>
                </c:pt>
              </c:strCache>
            </c:strRef>
          </c:tx>
          <c:spPr>
            <a:solidFill>
              <a:srgbClr val="92D050"/>
            </a:solidFill>
            <a:ln>
              <a:noFill/>
            </a:ln>
            <a:effectLst/>
          </c:spPr>
          <c:invertIfNegative val="0"/>
          <c:cat>
            <c:numRef>
              <c:f>[1]TUS!$T$66:$T$75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[1]TUS!$U$66:$U$75</c:f>
              <c:numCache>
                <c:formatCode>General</c:formatCode>
                <c:ptCount val="10"/>
                <c:pt idx="0">
                  <c:v>624</c:v>
                </c:pt>
                <c:pt idx="1">
                  <c:v>714</c:v>
                </c:pt>
                <c:pt idx="2">
                  <c:v>606</c:v>
                </c:pt>
                <c:pt idx="3">
                  <c:v>627</c:v>
                </c:pt>
                <c:pt idx="4">
                  <c:v>697</c:v>
                </c:pt>
                <c:pt idx="5">
                  <c:v>577</c:v>
                </c:pt>
                <c:pt idx="6">
                  <c:v>652</c:v>
                </c:pt>
                <c:pt idx="7">
                  <c:v>647</c:v>
                </c:pt>
                <c:pt idx="8">
                  <c:v>592</c:v>
                </c:pt>
                <c:pt idx="9">
                  <c:v>604</c:v>
                </c:pt>
              </c:numCache>
            </c:numRef>
          </c:val>
          <c:extLst>
            <c:ext xmlns:c16="http://schemas.microsoft.com/office/drawing/2014/chart" uri="{C3380CC4-5D6E-409C-BE32-E72D297353CC}">
              <c16:uniqueId val="{00000000-C80B-4B6B-9DB9-1EFD5F3D6035}"/>
            </c:ext>
          </c:extLst>
        </c:ser>
        <c:ser>
          <c:idx val="1"/>
          <c:order val="1"/>
          <c:tx>
            <c:strRef>
              <c:f>[1]TUS!$V$65</c:f>
              <c:strCache>
                <c:ptCount val="1"/>
                <c:pt idx="0">
                  <c:v>(4) Injury Possible</c:v>
                </c:pt>
              </c:strCache>
            </c:strRef>
          </c:tx>
          <c:spPr>
            <a:solidFill>
              <a:schemeClr val="accent2"/>
            </a:solidFill>
            <a:ln>
              <a:noFill/>
            </a:ln>
            <a:effectLst/>
          </c:spPr>
          <c:invertIfNegative val="0"/>
          <c:cat>
            <c:numRef>
              <c:f>[1]TUS!$T$66:$T$75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[1]TUS!$V$66:$V$75</c:f>
              <c:numCache>
                <c:formatCode>General</c:formatCode>
                <c:ptCount val="10"/>
                <c:pt idx="0">
                  <c:v>96</c:v>
                </c:pt>
                <c:pt idx="1">
                  <c:v>100</c:v>
                </c:pt>
                <c:pt idx="2">
                  <c:v>100</c:v>
                </c:pt>
                <c:pt idx="3">
                  <c:v>97</c:v>
                </c:pt>
                <c:pt idx="4">
                  <c:v>82</c:v>
                </c:pt>
                <c:pt idx="5">
                  <c:v>47</c:v>
                </c:pt>
                <c:pt idx="6">
                  <c:v>60</c:v>
                </c:pt>
                <c:pt idx="7">
                  <c:v>48</c:v>
                </c:pt>
                <c:pt idx="8">
                  <c:v>65</c:v>
                </c:pt>
                <c:pt idx="9">
                  <c:v>61</c:v>
                </c:pt>
              </c:numCache>
            </c:numRef>
          </c:val>
          <c:extLst>
            <c:ext xmlns:c16="http://schemas.microsoft.com/office/drawing/2014/chart" uri="{C3380CC4-5D6E-409C-BE32-E72D297353CC}">
              <c16:uniqueId val="{00000001-C80B-4B6B-9DB9-1EFD5F3D6035}"/>
            </c:ext>
          </c:extLst>
        </c:ser>
        <c:ser>
          <c:idx val="2"/>
          <c:order val="2"/>
          <c:tx>
            <c:strRef>
              <c:f>[1]TUS!$W$65</c:f>
              <c:strCache>
                <c:ptCount val="1"/>
                <c:pt idx="0">
                  <c:v>(3) Minor Injury Suspected</c:v>
                </c:pt>
              </c:strCache>
            </c:strRef>
          </c:tx>
          <c:spPr>
            <a:solidFill>
              <a:schemeClr val="accent3"/>
            </a:solidFill>
            <a:ln>
              <a:noFill/>
            </a:ln>
            <a:effectLst/>
          </c:spPr>
          <c:invertIfNegative val="0"/>
          <c:cat>
            <c:numRef>
              <c:f>[1]TUS!$T$66:$T$75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[1]TUS!$W$66:$W$75</c:f>
              <c:numCache>
                <c:formatCode>General</c:formatCode>
                <c:ptCount val="10"/>
                <c:pt idx="0">
                  <c:v>112</c:v>
                </c:pt>
                <c:pt idx="1">
                  <c:v>124</c:v>
                </c:pt>
                <c:pt idx="2">
                  <c:v>138</c:v>
                </c:pt>
                <c:pt idx="3">
                  <c:v>108</c:v>
                </c:pt>
                <c:pt idx="4">
                  <c:v>114</c:v>
                </c:pt>
                <c:pt idx="5">
                  <c:v>113</c:v>
                </c:pt>
                <c:pt idx="6">
                  <c:v>117</c:v>
                </c:pt>
                <c:pt idx="7">
                  <c:v>109</c:v>
                </c:pt>
                <c:pt idx="8">
                  <c:v>120</c:v>
                </c:pt>
                <c:pt idx="9">
                  <c:v>110</c:v>
                </c:pt>
              </c:numCache>
            </c:numRef>
          </c:val>
          <c:extLst>
            <c:ext xmlns:c16="http://schemas.microsoft.com/office/drawing/2014/chart" uri="{C3380CC4-5D6E-409C-BE32-E72D297353CC}">
              <c16:uniqueId val="{00000002-C80B-4B6B-9DB9-1EFD5F3D6035}"/>
            </c:ext>
          </c:extLst>
        </c:ser>
        <c:ser>
          <c:idx val="3"/>
          <c:order val="3"/>
          <c:tx>
            <c:strRef>
              <c:f>[1]TUS!$X$65</c:f>
              <c:strCache>
                <c:ptCount val="1"/>
                <c:pt idx="0">
                  <c:v>(2) Serious Injury Suspected</c:v>
                </c:pt>
              </c:strCache>
            </c:strRef>
          </c:tx>
          <c:spPr>
            <a:solidFill>
              <a:schemeClr val="accent4"/>
            </a:solidFill>
            <a:ln>
              <a:noFill/>
            </a:ln>
            <a:effectLst/>
          </c:spPr>
          <c:invertIfNegative val="0"/>
          <c:cat>
            <c:numRef>
              <c:f>[1]TUS!$T$66:$T$75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[1]TUS!$X$66:$X$75</c:f>
              <c:numCache>
                <c:formatCode>General</c:formatCode>
                <c:ptCount val="10"/>
                <c:pt idx="0">
                  <c:v>16</c:v>
                </c:pt>
                <c:pt idx="1">
                  <c:v>28</c:v>
                </c:pt>
                <c:pt idx="2">
                  <c:v>27</c:v>
                </c:pt>
                <c:pt idx="3">
                  <c:v>20</c:v>
                </c:pt>
                <c:pt idx="4">
                  <c:v>13</c:v>
                </c:pt>
                <c:pt idx="5">
                  <c:v>10</c:v>
                </c:pt>
                <c:pt idx="6">
                  <c:v>16</c:v>
                </c:pt>
                <c:pt idx="7">
                  <c:v>17</c:v>
                </c:pt>
                <c:pt idx="8">
                  <c:v>14</c:v>
                </c:pt>
                <c:pt idx="9">
                  <c:v>22</c:v>
                </c:pt>
              </c:numCache>
            </c:numRef>
          </c:val>
          <c:extLst>
            <c:ext xmlns:c16="http://schemas.microsoft.com/office/drawing/2014/chart" uri="{C3380CC4-5D6E-409C-BE32-E72D297353CC}">
              <c16:uniqueId val="{00000003-C80B-4B6B-9DB9-1EFD5F3D6035}"/>
            </c:ext>
          </c:extLst>
        </c:ser>
        <c:ser>
          <c:idx val="4"/>
          <c:order val="4"/>
          <c:tx>
            <c:strRef>
              <c:f>[1]TUS!$Y$65</c:f>
              <c:strCache>
                <c:ptCount val="1"/>
                <c:pt idx="0">
                  <c:v>(1) Fatal</c:v>
                </c:pt>
              </c:strCache>
            </c:strRef>
          </c:tx>
          <c:spPr>
            <a:solidFill>
              <a:schemeClr val="accent5"/>
            </a:solidFill>
            <a:ln>
              <a:noFill/>
            </a:ln>
            <a:effectLst/>
          </c:spPr>
          <c:invertIfNegative val="0"/>
          <c:cat>
            <c:numRef>
              <c:f>[1]TUS!$T$66:$T$75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[1]TUS!$Y$66:$Y$75</c:f>
              <c:numCache>
                <c:formatCode>General</c:formatCode>
                <c:ptCount val="10"/>
                <c:pt idx="0">
                  <c:v>3</c:v>
                </c:pt>
                <c:pt idx="1">
                  <c:v>1</c:v>
                </c:pt>
                <c:pt idx="2">
                  <c:v>5</c:v>
                </c:pt>
                <c:pt idx="3">
                  <c:v>4</c:v>
                </c:pt>
                <c:pt idx="4">
                  <c:v>2</c:v>
                </c:pt>
                <c:pt idx="5">
                  <c:v>3</c:v>
                </c:pt>
                <c:pt idx="6">
                  <c:v>5</c:v>
                </c:pt>
                <c:pt idx="7">
                  <c:v>2</c:v>
                </c:pt>
                <c:pt idx="8">
                  <c:v>1</c:v>
                </c:pt>
                <c:pt idx="9">
                  <c:v>5</c:v>
                </c:pt>
              </c:numCache>
            </c:numRef>
          </c:val>
          <c:extLst>
            <c:ext xmlns:c16="http://schemas.microsoft.com/office/drawing/2014/chart" uri="{C3380CC4-5D6E-409C-BE32-E72D297353CC}">
              <c16:uniqueId val="{00000004-C80B-4B6B-9DB9-1EFD5F3D6035}"/>
            </c:ext>
          </c:extLst>
        </c:ser>
        <c:dLbls>
          <c:showLegendKey val="0"/>
          <c:showVal val="0"/>
          <c:showCatName val="0"/>
          <c:showSerName val="0"/>
          <c:showPercent val="0"/>
          <c:showBubbleSize val="0"/>
        </c:dLbls>
        <c:gapWidth val="150"/>
        <c:overlap val="100"/>
        <c:axId val="1378621007"/>
        <c:axId val="1378604687"/>
      </c:barChart>
      <c:catAx>
        <c:axId val="1378621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604687"/>
        <c:crosses val="autoZero"/>
        <c:auto val="1"/>
        <c:lblAlgn val="ctr"/>
        <c:lblOffset val="100"/>
        <c:noMultiLvlLbl val="0"/>
      </c:catAx>
      <c:valAx>
        <c:axId val="13786046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621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Intersection Involved Total Annual Crashes by Severity in Tuscarawas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[1]TUS!$U$17</c:f>
              <c:strCache>
                <c:ptCount val="1"/>
                <c:pt idx="0">
                  <c:v>(5) Property Damage Only</c:v>
                </c:pt>
              </c:strCache>
            </c:strRef>
          </c:tx>
          <c:spPr>
            <a:solidFill>
              <a:srgbClr val="92D050"/>
            </a:solidFill>
            <a:ln>
              <a:noFill/>
            </a:ln>
            <a:effectLst/>
          </c:spPr>
          <c:invertIfNegative val="0"/>
          <c:cat>
            <c:numRef>
              <c:f>[1]TUS!$T$18:$T$27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[1]TUS!$U$18:$U$27</c:f>
              <c:numCache>
                <c:formatCode>General</c:formatCode>
                <c:ptCount val="10"/>
                <c:pt idx="0">
                  <c:v>530</c:v>
                </c:pt>
                <c:pt idx="1">
                  <c:v>588</c:v>
                </c:pt>
                <c:pt idx="2">
                  <c:v>588</c:v>
                </c:pt>
                <c:pt idx="3">
                  <c:v>589</c:v>
                </c:pt>
                <c:pt idx="4">
                  <c:v>611</c:v>
                </c:pt>
                <c:pt idx="5">
                  <c:v>498</c:v>
                </c:pt>
                <c:pt idx="6">
                  <c:v>546</c:v>
                </c:pt>
                <c:pt idx="7">
                  <c:v>561</c:v>
                </c:pt>
                <c:pt idx="8">
                  <c:v>527</c:v>
                </c:pt>
                <c:pt idx="9">
                  <c:v>564</c:v>
                </c:pt>
              </c:numCache>
            </c:numRef>
          </c:val>
          <c:extLst>
            <c:ext xmlns:c16="http://schemas.microsoft.com/office/drawing/2014/chart" uri="{C3380CC4-5D6E-409C-BE32-E72D297353CC}">
              <c16:uniqueId val="{00000000-E099-41C1-9A51-3A41A313CDB1}"/>
            </c:ext>
          </c:extLst>
        </c:ser>
        <c:ser>
          <c:idx val="1"/>
          <c:order val="1"/>
          <c:tx>
            <c:strRef>
              <c:f>[1]TUS!$V$17</c:f>
              <c:strCache>
                <c:ptCount val="1"/>
                <c:pt idx="0">
                  <c:v>(4) Injury Possible</c:v>
                </c:pt>
              </c:strCache>
            </c:strRef>
          </c:tx>
          <c:spPr>
            <a:solidFill>
              <a:schemeClr val="accent2"/>
            </a:solidFill>
            <a:ln>
              <a:noFill/>
            </a:ln>
            <a:effectLst/>
          </c:spPr>
          <c:invertIfNegative val="0"/>
          <c:cat>
            <c:numRef>
              <c:f>[1]TUS!$T$18:$T$27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[1]TUS!$V$18:$V$27</c:f>
              <c:numCache>
                <c:formatCode>General</c:formatCode>
                <c:ptCount val="10"/>
                <c:pt idx="0">
                  <c:v>111</c:v>
                </c:pt>
                <c:pt idx="1">
                  <c:v>134</c:v>
                </c:pt>
                <c:pt idx="2">
                  <c:v>102</c:v>
                </c:pt>
                <c:pt idx="3">
                  <c:v>123</c:v>
                </c:pt>
                <c:pt idx="4">
                  <c:v>75</c:v>
                </c:pt>
                <c:pt idx="5">
                  <c:v>54</c:v>
                </c:pt>
                <c:pt idx="6">
                  <c:v>81</c:v>
                </c:pt>
                <c:pt idx="7">
                  <c:v>51</c:v>
                </c:pt>
                <c:pt idx="8">
                  <c:v>79</c:v>
                </c:pt>
                <c:pt idx="9">
                  <c:v>68</c:v>
                </c:pt>
              </c:numCache>
            </c:numRef>
          </c:val>
          <c:extLst>
            <c:ext xmlns:c16="http://schemas.microsoft.com/office/drawing/2014/chart" uri="{C3380CC4-5D6E-409C-BE32-E72D297353CC}">
              <c16:uniqueId val="{00000001-E099-41C1-9A51-3A41A313CDB1}"/>
            </c:ext>
          </c:extLst>
        </c:ser>
        <c:ser>
          <c:idx val="2"/>
          <c:order val="2"/>
          <c:tx>
            <c:strRef>
              <c:f>[1]TUS!$W$17</c:f>
              <c:strCache>
                <c:ptCount val="1"/>
                <c:pt idx="0">
                  <c:v>(3) Minor Injury Suspected</c:v>
                </c:pt>
              </c:strCache>
            </c:strRef>
          </c:tx>
          <c:spPr>
            <a:solidFill>
              <a:schemeClr val="accent3"/>
            </a:solidFill>
            <a:ln>
              <a:noFill/>
            </a:ln>
            <a:effectLst/>
          </c:spPr>
          <c:invertIfNegative val="0"/>
          <c:cat>
            <c:numRef>
              <c:f>[1]TUS!$T$18:$T$27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[1]TUS!$W$18:$W$27</c:f>
              <c:numCache>
                <c:formatCode>General</c:formatCode>
                <c:ptCount val="10"/>
                <c:pt idx="0">
                  <c:v>84</c:v>
                </c:pt>
                <c:pt idx="1">
                  <c:v>84</c:v>
                </c:pt>
                <c:pt idx="2">
                  <c:v>92</c:v>
                </c:pt>
                <c:pt idx="3">
                  <c:v>90</c:v>
                </c:pt>
                <c:pt idx="4">
                  <c:v>92</c:v>
                </c:pt>
                <c:pt idx="5">
                  <c:v>83</c:v>
                </c:pt>
                <c:pt idx="6">
                  <c:v>94</c:v>
                </c:pt>
                <c:pt idx="7">
                  <c:v>96</c:v>
                </c:pt>
                <c:pt idx="8">
                  <c:v>105</c:v>
                </c:pt>
                <c:pt idx="9">
                  <c:v>94</c:v>
                </c:pt>
              </c:numCache>
            </c:numRef>
          </c:val>
          <c:extLst>
            <c:ext xmlns:c16="http://schemas.microsoft.com/office/drawing/2014/chart" uri="{C3380CC4-5D6E-409C-BE32-E72D297353CC}">
              <c16:uniqueId val="{00000002-E099-41C1-9A51-3A41A313CDB1}"/>
            </c:ext>
          </c:extLst>
        </c:ser>
        <c:ser>
          <c:idx val="3"/>
          <c:order val="3"/>
          <c:tx>
            <c:strRef>
              <c:f>[1]TUS!$X$17</c:f>
              <c:strCache>
                <c:ptCount val="1"/>
                <c:pt idx="0">
                  <c:v>(2) Serious Injury Suspected</c:v>
                </c:pt>
              </c:strCache>
            </c:strRef>
          </c:tx>
          <c:spPr>
            <a:solidFill>
              <a:schemeClr val="accent4"/>
            </a:solidFill>
            <a:ln>
              <a:noFill/>
            </a:ln>
            <a:effectLst/>
          </c:spPr>
          <c:invertIfNegative val="0"/>
          <c:cat>
            <c:numRef>
              <c:f>[1]TUS!$T$18:$T$27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[1]TUS!$X$18:$X$27</c:f>
              <c:numCache>
                <c:formatCode>General</c:formatCode>
                <c:ptCount val="10"/>
                <c:pt idx="0">
                  <c:v>15</c:v>
                </c:pt>
                <c:pt idx="1">
                  <c:v>22</c:v>
                </c:pt>
                <c:pt idx="2">
                  <c:v>17</c:v>
                </c:pt>
                <c:pt idx="3">
                  <c:v>22</c:v>
                </c:pt>
                <c:pt idx="4">
                  <c:v>11</c:v>
                </c:pt>
                <c:pt idx="5">
                  <c:v>11</c:v>
                </c:pt>
                <c:pt idx="6">
                  <c:v>11</c:v>
                </c:pt>
                <c:pt idx="7">
                  <c:v>21</c:v>
                </c:pt>
                <c:pt idx="8">
                  <c:v>12</c:v>
                </c:pt>
                <c:pt idx="9">
                  <c:v>21</c:v>
                </c:pt>
              </c:numCache>
            </c:numRef>
          </c:val>
          <c:extLst>
            <c:ext xmlns:c16="http://schemas.microsoft.com/office/drawing/2014/chart" uri="{C3380CC4-5D6E-409C-BE32-E72D297353CC}">
              <c16:uniqueId val="{00000003-E099-41C1-9A51-3A41A313CDB1}"/>
            </c:ext>
          </c:extLst>
        </c:ser>
        <c:ser>
          <c:idx val="4"/>
          <c:order val="4"/>
          <c:tx>
            <c:strRef>
              <c:f>[1]TUS!$Y$17</c:f>
              <c:strCache>
                <c:ptCount val="1"/>
                <c:pt idx="0">
                  <c:v>(1) Fatal</c:v>
                </c:pt>
              </c:strCache>
            </c:strRef>
          </c:tx>
          <c:spPr>
            <a:solidFill>
              <a:schemeClr val="accent5"/>
            </a:solidFill>
            <a:ln>
              <a:noFill/>
            </a:ln>
            <a:effectLst/>
          </c:spPr>
          <c:invertIfNegative val="0"/>
          <c:cat>
            <c:numRef>
              <c:f>[1]TUS!$T$18:$T$27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[1]TUS!$Y$18:$Y$27</c:f>
              <c:numCache>
                <c:formatCode>General</c:formatCode>
                <c:ptCount val="10"/>
                <c:pt idx="1">
                  <c:v>2</c:v>
                </c:pt>
                <c:pt idx="2">
                  <c:v>3</c:v>
                </c:pt>
                <c:pt idx="4">
                  <c:v>1</c:v>
                </c:pt>
                <c:pt idx="5">
                  <c:v>2</c:v>
                </c:pt>
                <c:pt idx="6">
                  <c:v>3</c:v>
                </c:pt>
                <c:pt idx="7">
                  <c:v>1</c:v>
                </c:pt>
                <c:pt idx="8">
                  <c:v>2</c:v>
                </c:pt>
                <c:pt idx="9">
                  <c:v>3</c:v>
                </c:pt>
              </c:numCache>
            </c:numRef>
          </c:val>
          <c:extLst>
            <c:ext xmlns:c16="http://schemas.microsoft.com/office/drawing/2014/chart" uri="{C3380CC4-5D6E-409C-BE32-E72D297353CC}">
              <c16:uniqueId val="{00000004-E099-41C1-9A51-3A41A313CDB1}"/>
            </c:ext>
          </c:extLst>
        </c:ser>
        <c:dLbls>
          <c:showLegendKey val="0"/>
          <c:showVal val="0"/>
          <c:showCatName val="0"/>
          <c:showSerName val="0"/>
          <c:showPercent val="0"/>
          <c:showBubbleSize val="0"/>
        </c:dLbls>
        <c:gapWidth val="150"/>
        <c:overlap val="100"/>
        <c:axId val="506924671"/>
        <c:axId val="506941471"/>
      </c:barChart>
      <c:catAx>
        <c:axId val="506924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941471"/>
        <c:crosses val="autoZero"/>
        <c:auto val="1"/>
        <c:lblAlgn val="ctr"/>
        <c:lblOffset val="100"/>
        <c:noMultiLvlLbl val="0"/>
      </c:catAx>
      <c:valAx>
        <c:axId val="5069414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92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Senior Driver (Age 65+) Involved Total Annual Crashes by Severity in Tuscarawas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[1]TUS!$U$77</c:f>
              <c:strCache>
                <c:ptCount val="1"/>
                <c:pt idx="0">
                  <c:v>(5) Property Damage Only</c:v>
                </c:pt>
              </c:strCache>
            </c:strRef>
          </c:tx>
          <c:spPr>
            <a:solidFill>
              <a:srgbClr val="92D050"/>
            </a:solidFill>
            <a:ln>
              <a:noFill/>
            </a:ln>
            <a:effectLst/>
          </c:spPr>
          <c:invertIfNegative val="0"/>
          <c:cat>
            <c:numRef>
              <c:f>[1]TUS!$T$78:$T$87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[1]TUS!$U$78:$U$87</c:f>
              <c:numCache>
                <c:formatCode>General</c:formatCode>
                <c:ptCount val="10"/>
                <c:pt idx="0">
                  <c:v>289</c:v>
                </c:pt>
                <c:pt idx="1">
                  <c:v>318</c:v>
                </c:pt>
                <c:pt idx="2">
                  <c:v>315</c:v>
                </c:pt>
                <c:pt idx="3">
                  <c:v>363</c:v>
                </c:pt>
                <c:pt idx="4">
                  <c:v>398</c:v>
                </c:pt>
                <c:pt idx="5">
                  <c:v>300</c:v>
                </c:pt>
                <c:pt idx="6">
                  <c:v>352</c:v>
                </c:pt>
                <c:pt idx="7">
                  <c:v>350</c:v>
                </c:pt>
                <c:pt idx="8">
                  <c:v>390</c:v>
                </c:pt>
                <c:pt idx="9">
                  <c:v>385</c:v>
                </c:pt>
              </c:numCache>
            </c:numRef>
          </c:val>
          <c:extLst>
            <c:ext xmlns:c16="http://schemas.microsoft.com/office/drawing/2014/chart" uri="{C3380CC4-5D6E-409C-BE32-E72D297353CC}">
              <c16:uniqueId val="{00000000-0651-49CF-BCF1-5FDBFAFE1C12}"/>
            </c:ext>
          </c:extLst>
        </c:ser>
        <c:ser>
          <c:idx val="1"/>
          <c:order val="1"/>
          <c:tx>
            <c:strRef>
              <c:f>[1]TUS!$V$77</c:f>
              <c:strCache>
                <c:ptCount val="1"/>
                <c:pt idx="0">
                  <c:v>(4) Injury Possible</c:v>
                </c:pt>
              </c:strCache>
            </c:strRef>
          </c:tx>
          <c:spPr>
            <a:solidFill>
              <a:schemeClr val="accent2"/>
            </a:solidFill>
            <a:ln>
              <a:noFill/>
            </a:ln>
            <a:effectLst/>
          </c:spPr>
          <c:invertIfNegative val="0"/>
          <c:cat>
            <c:numRef>
              <c:f>[1]TUS!$T$78:$T$87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[1]TUS!$V$78:$V$87</c:f>
              <c:numCache>
                <c:formatCode>General</c:formatCode>
                <c:ptCount val="10"/>
                <c:pt idx="0">
                  <c:v>55</c:v>
                </c:pt>
                <c:pt idx="1">
                  <c:v>54</c:v>
                </c:pt>
                <c:pt idx="2">
                  <c:v>53</c:v>
                </c:pt>
                <c:pt idx="3">
                  <c:v>59</c:v>
                </c:pt>
                <c:pt idx="4">
                  <c:v>57</c:v>
                </c:pt>
                <c:pt idx="5">
                  <c:v>27</c:v>
                </c:pt>
                <c:pt idx="6">
                  <c:v>44</c:v>
                </c:pt>
                <c:pt idx="7">
                  <c:v>36</c:v>
                </c:pt>
                <c:pt idx="8">
                  <c:v>38</c:v>
                </c:pt>
                <c:pt idx="9">
                  <c:v>42</c:v>
                </c:pt>
              </c:numCache>
            </c:numRef>
          </c:val>
          <c:extLst>
            <c:ext xmlns:c16="http://schemas.microsoft.com/office/drawing/2014/chart" uri="{C3380CC4-5D6E-409C-BE32-E72D297353CC}">
              <c16:uniqueId val="{00000001-0651-49CF-BCF1-5FDBFAFE1C12}"/>
            </c:ext>
          </c:extLst>
        </c:ser>
        <c:ser>
          <c:idx val="2"/>
          <c:order val="2"/>
          <c:tx>
            <c:strRef>
              <c:f>[1]TUS!$W$77</c:f>
              <c:strCache>
                <c:ptCount val="1"/>
                <c:pt idx="0">
                  <c:v>(3) Minor Injury Suspected</c:v>
                </c:pt>
              </c:strCache>
            </c:strRef>
          </c:tx>
          <c:spPr>
            <a:solidFill>
              <a:schemeClr val="accent3"/>
            </a:solidFill>
            <a:ln>
              <a:noFill/>
            </a:ln>
            <a:effectLst/>
          </c:spPr>
          <c:invertIfNegative val="0"/>
          <c:cat>
            <c:numRef>
              <c:f>[1]TUS!$T$78:$T$87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[1]TUS!$W$78:$W$87</c:f>
              <c:numCache>
                <c:formatCode>General</c:formatCode>
                <c:ptCount val="10"/>
                <c:pt idx="0">
                  <c:v>40</c:v>
                </c:pt>
                <c:pt idx="1">
                  <c:v>36</c:v>
                </c:pt>
                <c:pt idx="2">
                  <c:v>47</c:v>
                </c:pt>
                <c:pt idx="3">
                  <c:v>51</c:v>
                </c:pt>
                <c:pt idx="4">
                  <c:v>61</c:v>
                </c:pt>
                <c:pt idx="5">
                  <c:v>52</c:v>
                </c:pt>
                <c:pt idx="6">
                  <c:v>58</c:v>
                </c:pt>
                <c:pt idx="7">
                  <c:v>67</c:v>
                </c:pt>
                <c:pt idx="8">
                  <c:v>67</c:v>
                </c:pt>
                <c:pt idx="9">
                  <c:v>79</c:v>
                </c:pt>
              </c:numCache>
            </c:numRef>
          </c:val>
          <c:extLst>
            <c:ext xmlns:c16="http://schemas.microsoft.com/office/drawing/2014/chart" uri="{C3380CC4-5D6E-409C-BE32-E72D297353CC}">
              <c16:uniqueId val="{00000002-0651-49CF-BCF1-5FDBFAFE1C12}"/>
            </c:ext>
          </c:extLst>
        </c:ser>
        <c:ser>
          <c:idx val="3"/>
          <c:order val="3"/>
          <c:tx>
            <c:strRef>
              <c:f>[1]TUS!$X$77</c:f>
              <c:strCache>
                <c:ptCount val="1"/>
                <c:pt idx="0">
                  <c:v>(2) Serious Injury Suspected</c:v>
                </c:pt>
              </c:strCache>
            </c:strRef>
          </c:tx>
          <c:spPr>
            <a:solidFill>
              <a:schemeClr val="accent4"/>
            </a:solidFill>
            <a:ln>
              <a:noFill/>
            </a:ln>
            <a:effectLst/>
          </c:spPr>
          <c:invertIfNegative val="0"/>
          <c:cat>
            <c:numRef>
              <c:f>[1]TUS!$T$78:$T$87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[1]TUS!$X$78:$X$87</c:f>
              <c:numCache>
                <c:formatCode>General</c:formatCode>
                <c:ptCount val="10"/>
                <c:pt idx="0">
                  <c:v>12</c:v>
                </c:pt>
                <c:pt idx="1">
                  <c:v>13</c:v>
                </c:pt>
                <c:pt idx="2">
                  <c:v>9</c:v>
                </c:pt>
                <c:pt idx="3">
                  <c:v>15</c:v>
                </c:pt>
                <c:pt idx="4">
                  <c:v>8</c:v>
                </c:pt>
                <c:pt idx="5">
                  <c:v>6</c:v>
                </c:pt>
                <c:pt idx="6">
                  <c:v>12</c:v>
                </c:pt>
                <c:pt idx="7">
                  <c:v>11</c:v>
                </c:pt>
                <c:pt idx="8">
                  <c:v>8</c:v>
                </c:pt>
                <c:pt idx="9">
                  <c:v>13</c:v>
                </c:pt>
              </c:numCache>
            </c:numRef>
          </c:val>
          <c:extLst>
            <c:ext xmlns:c16="http://schemas.microsoft.com/office/drawing/2014/chart" uri="{C3380CC4-5D6E-409C-BE32-E72D297353CC}">
              <c16:uniqueId val="{00000003-0651-49CF-BCF1-5FDBFAFE1C12}"/>
            </c:ext>
          </c:extLst>
        </c:ser>
        <c:ser>
          <c:idx val="4"/>
          <c:order val="4"/>
          <c:tx>
            <c:strRef>
              <c:f>[1]TUS!$Y$77</c:f>
              <c:strCache>
                <c:ptCount val="1"/>
                <c:pt idx="0">
                  <c:v>(1) Fatal</c:v>
                </c:pt>
              </c:strCache>
            </c:strRef>
          </c:tx>
          <c:spPr>
            <a:solidFill>
              <a:schemeClr val="accent5"/>
            </a:solidFill>
            <a:ln>
              <a:noFill/>
            </a:ln>
            <a:effectLst/>
          </c:spPr>
          <c:invertIfNegative val="0"/>
          <c:cat>
            <c:numRef>
              <c:f>[1]TUS!$T$78:$T$87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[1]TUS!$Y$78:$Y$87</c:f>
              <c:numCache>
                <c:formatCode>General</c:formatCode>
                <c:ptCount val="10"/>
                <c:pt idx="0">
                  <c:v>2</c:v>
                </c:pt>
                <c:pt idx="2">
                  <c:v>2</c:v>
                </c:pt>
                <c:pt idx="3">
                  <c:v>2</c:v>
                </c:pt>
                <c:pt idx="4">
                  <c:v>2</c:v>
                </c:pt>
                <c:pt idx="5">
                  <c:v>1</c:v>
                </c:pt>
                <c:pt idx="6">
                  <c:v>3</c:v>
                </c:pt>
                <c:pt idx="7">
                  <c:v>4</c:v>
                </c:pt>
                <c:pt idx="8">
                  <c:v>1</c:v>
                </c:pt>
                <c:pt idx="9">
                  <c:v>4</c:v>
                </c:pt>
              </c:numCache>
            </c:numRef>
          </c:val>
          <c:extLst>
            <c:ext xmlns:c16="http://schemas.microsoft.com/office/drawing/2014/chart" uri="{C3380CC4-5D6E-409C-BE32-E72D297353CC}">
              <c16:uniqueId val="{00000004-0651-49CF-BCF1-5FDBFAFE1C12}"/>
            </c:ext>
          </c:extLst>
        </c:ser>
        <c:dLbls>
          <c:showLegendKey val="0"/>
          <c:showVal val="0"/>
          <c:showCatName val="0"/>
          <c:showSerName val="0"/>
          <c:showPercent val="0"/>
          <c:showBubbleSize val="0"/>
        </c:dLbls>
        <c:gapWidth val="150"/>
        <c:overlap val="100"/>
        <c:axId val="1336632847"/>
        <c:axId val="1336654447"/>
      </c:barChart>
      <c:catAx>
        <c:axId val="13366328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6654447"/>
        <c:crosses val="autoZero"/>
        <c:auto val="1"/>
        <c:lblAlgn val="ctr"/>
        <c:lblOffset val="100"/>
        <c:noMultiLvlLbl val="0"/>
      </c:catAx>
      <c:valAx>
        <c:axId val="13366544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66328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Speed Involved Total Annual Crashes by Severity in Tuscarawas County, 2015-2024</a:t>
            </a:r>
          </a:p>
        </c:rich>
      </c:tx>
      <c:layout>
        <c:manualLayout>
          <c:xMode val="edge"/>
          <c:yMode val="edge"/>
          <c:x val="0.17669568753474485"/>
          <c:y val="3.515381176656208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[1]TUS!$U$41</c:f>
              <c:strCache>
                <c:ptCount val="1"/>
                <c:pt idx="0">
                  <c:v>(5) Property Damage Only</c:v>
                </c:pt>
              </c:strCache>
            </c:strRef>
          </c:tx>
          <c:spPr>
            <a:solidFill>
              <a:srgbClr val="92D050"/>
            </a:solidFill>
            <a:ln>
              <a:noFill/>
            </a:ln>
            <a:effectLst/>
          </c:spPr>
          <c:invertIfNegative val="0"/>
          <c:cat>
            <c:numRef>
              <c:f>[1]TUS!$T$42:$T$51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[1]TUS!$U$42:$U$51</c:f>
              <c:numCache>
                <c:formatCode>General</c:formatCode>
                <c:ptCount val="10"/>
                <c:pt idx="0">
                  <c:v>290</c:v>
                </c:pt>
                <c:pt idx="1">
                  <c:v>317</c:v>
                </c:pt>
                <c:pt idx="2">
                  <c:v>313</c:v>
                </c:pt>
                <c:pt idx="3">
                  <c:v>358</c:v>
                </c:pt>
                <c:pt idx="4">
                  <c:v>366</c:v>
                </c:pt>
                <c:pt idx="5">
                  <c:v>318</c:v>
                </c:pt>
                <c:pt idx="6">
                  <c:v>318</c:v>
                </c:pt>
                <c:pt idx="7">
                  <c:v>309</c:v>
                </c:pt>
                <c:pt idx="8">
                  <c:v>296</c:v>
                </c:pt>
                <c:pt idx="9">
                  <c:v>329</c:v>
                </c:pt>
              </c:numCache>
            </c:numRef>
          </c:val>
          <c:extLst>
            <c:ext xmlns:c16="http://schemas.microsoft.com/office/drawing/2014/chart" uri="{C3380CC4-5D6E-409C-BE32-E72D297353CC}">
              <c16:uniqueId val="{00000000-A27F-40D7-93D6-7007BDAA7E74}"/>
            </c:ext>
          </c:extLst>
        </c:ser>
        <c:ser>
          <c:idx val="1"/>
          <c:order val="1"/>
          <c:tx>
            <c:strRef>
              <c:f>[1]TUS!$V$41</c:f>
              <c:strCache>
                <c:ptCount val="1"/>
                <c:pt idx="0">
                  <c:v>(4) Injury Possible</c:v>
                </c:pt>
              </c:strCache>
            </c:strRef>
          </c:tx>
          <c:spPr>
            <a:solidFill>
              <a:schemeClr val="accent2"/>
            </a:solidFill>
            <a:ln>
              <a:noFill/>
            </a:ln>
            <a:effectLst/>
          </c:spPr>
          <c:invertIfNegative val="0"/>
          <c:cat>
            <c:numRef>
              <c:f>[1]TUS!$T$42:$T$51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[1]TUS!$V$42:$V$51</c:f>
              <c:numCache>
                <c:formatCode>General</c:formatCode>
                <c:ptCount val="10"/>
                <c:pt idx="0">
                  <c:v>51</c:v>
                </c:pt>
                <c:pt idx="1">
                  <c:v>35</c:v>
                </c:pt>
                <c:pt idx="2">
                  <c:v>41</c:v>
                </c:pt>
                <c:pt idx="3">
                  <c:v>37</c:v>
                </c:pt>
                <c:pt idx="4">
                  <c:v>44</c:v>
                </c:pt>
                <c:pt idx="5">
                  <c:v>21</c:v>
                </c:pt>
                <c:pt idx="6">
                  <c:v>18</c:v>
                </c:pt>
                <c:pt idx="7">
                  <c:v>22</c:v>
                </c:pt>
                <c:pt idx="8">
                  <c:v>24</c:v>
                </c:pt>
                <c:pt idx="9">
                  <c:v>18</c:v>
                </c:pt>
              </c:numCache>
            </c:numRef>
          </c:val>
          <c:extLst>
            <c:ext xmlns:c16="http://schemas.microsoft.com/office/drawing/2014/chart" uri="{C3380CC4-5D6E-409C-BE32-E72D297353CC}">
              <c16:uniqueId val="{00000001-A27F-40D7-93D6-7007BDAA7E74}"/>
            </c:ext>
          </c:extLst>
        </c:ser>
        <c:ser>
          <c:idx val="2"/>
          <c:order val="2"/>
          <c:tx>
            <c:strRef>
              <c:f>[1]TUS!$W$41</c:f>
              <c:strCache>
                <c:ptCount val="1"/>
                <c:pt idx="0">
                  <c:v>(3) Minor Injury Suspected</c:v>
                </c:pt>
              </c:strCache>
            </c:strRef>
          </c:tx>
          <c:spPr>
            <a:solidFill>
              <a:schemeClr val="accent3"/>
            </a:solidFill>
            <a:ln>
              <a:noFill/>
            </a:ln>
            <a:effectLst/>
          </c:spPr>
          <c:invertIfNegative val="0"/>
          <c:cat>
            <c:numRef>
              <c:f>[1]TUS!$T$42:$T$51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[1]TUS!$W$42:$W$51</c:f>
              <c:numCache>
                <c:formatCode>General</c:formatCode>
                <c:ptCount val="10"/>
                <c:pt idx="0">
                  <c:v>103</c:v>
                </c:pt>
                <c:pt idx="1">
                  <c:v>109</c:v>
                </c:pt>
                <c:pt idx="2">
                  <c:v>125</c:v>
                </c:pt>
                <c:pt idx="3">
                  <c:v>103</c:v>
                </c:pt>
                <c:pt idx="4">
                  <c:v>119</c:v>
                </c:pt>
                <c:pt idx="5">
                  <c:v>107</c:v>
                </c:pt>
                <c:pt idx="6">
                  <c:v>108</c:v>
                </c:pt>
                <c:pt idx="7">
                  <c:v>117</c:v>
                </c:pt>
                <c:pt idx="8">
                  <c:v>97</c:v>
                </c:pt>
                <c:pt idx="9">
                  <c:v>108</c:v>
                </c:pt>
              </c:numCache>
            </c:numRef>
          </c:val>
          <c:extLst>
            <c:ext xmlns:c16="http://schemas.microsoft.com/office/drawing/2014/chart" uri="{C3380CC4-5D6E-409C-BE32-E72D297353CC}">
              <c16:uniqueId val="{00000002-A27F-40D7-93D6-7007BDAA7E74}"/>
            </c:ext>
          </c:extLst>
        </c:ser>
        <c:ser>
          <c:idx val="3"/>
          <c:order val="3"/>
          <c:tx>
            <c:strRef>
              <c:f>[1]TUS!$X$41</c:f>
              <c:strCache>
                <c:ptCount val="1"/>
                <c:pt idx="0">
                  <c:v>(2) Serious Injury Suspected</c:v>
                </c:pt>
              </c:strCache>
            </c:strRef>
          </c:tx>
          <c:spPr>
            <a:solidFill>
              <a:schemeClr val="accent4"/>
            </a:solidFill>
            <a:ln>
              <a:noFill/>
            </a:ln>
            <a:effectLst/>
          </c:spPr>
          <c:invertIfNegative val="0"/>
          <c:cat>
            <c:numRef>
              <c:f>[1]TUS!$T$42:$T$51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[1]TUS!$X$42:$X$51</c:f>
              <c:numCache>
                <c:formatCode>General</c:formatCode>
                <c:ptCount val="10"/>
                <c:pt idx="0">
                  <c:v>25</c:v>
                </c:pt>
                <c:pt idx="1">
                  <c:v>31</c:v>
                </c:pt>
                <c:pt idx="2">
                  <c:v>28</c:v>
                </c:pt>
                <c:pt idx="3">
                  <c:v>30</c:v>
                </c:pt>
                <c:pt idx="4">
                  <c:v>14</c:v>
                </c:pt>
                <c:pt idx="5">
                  <c:v>12</c:v>
                </c:pt>
                <c:pt idx="6">
                  <c:v>14</c:v>
                </c:pt>
                <c:pt idx="7">
                  <c:v>20</c:v>
                </c:pt>
                <c:pt idx="8">
                  <c:v>24</c:v>
                </c:pt>
                <c:pt idx="9">
                  <c:v>21</c:v>
                </c:pt>
              </c:numCache>
            </c:numRef>
          </c:val>
          <c:extLst>
            <c:ext xmlns:c16="http://schemas.microsoft.com/office/drawing/2014/chart" uri="{C3380CC4-5D6E-409C-BE32-E72D297353CC}">
              <c16:uniqueId val="{00000003-A27F-40D7-93D6-7007BDAA7E74}"/>
            </c:ext>
          </c:extLst>
        </c:ser>
        <c:ser>
          <c:idx val="4"/>
          <c:order val="4"/>
          <c:tx>
            <c:strRef>
              <c:f>[1]TUS!$Y$41</c:f>
              <c:strCache>
                <c:ptCount val="1"/>
                <c:pt idx="0">
                  <c:v>(1) Fatal</c:v>
                </c:pt>
              </c:strCache>
            </c:strRef>
          </c:tx>
          <c:spPr>
            <a:solidFill>
              <a:schemeClr val="accent5"/>
            </a:solidFill>
            <a:ln>
              <a:noFill/>
            </a:ln>
            <a:effectLst/>
          </c:spPr>
          <c:invertIfNegative val="0"/>
          <c:cat>
            <c:numRef>
              <c:f>[1]TUS!$T$42:$T$51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[1]TUS!$Y$42:$Y$51</c:f>
              <c:numCache>
                <c:formatCode>General</c:formatCode>
                <c:ptCount val="10"/>
                <c:pt idx="0">
                  <c:v>3</c:v>
                </c:pt>
                <c:pt idx="1">
                  <c:v>3</c:v>
                </c:pt>
                <c:pt idx="2">
                  <c:v>11</c:v>
                </c:pt>
                <c:pt idx="3">
                  <c:v>6</c:v>
                </c:pt>
                <c:pt idx="4">
                  <c:v>5</c:v>
                </c:pt>
                <c:pt idx="5">
                  <c:v>7</c:v>
                </c:pt>
                <c:pt idx="6">
                  <c:v>5</c:v>
                </c:pt>
                <c:pt idx="7">
                  <c:v>7</c:v>
                </c:pt>
                <c:pt idx="8">
                  <c:v>3</c:v>
                </c:pt>
                <c:pt idx="9">
                  <c:v>8</c:v>
                </c:pt>
              </c:numCache>
            </c:numRef>
          </c:val>
          <c:extLst>
            <c:ext xmlns:c16="http://schemas.microsoft.com/office/drawing/2014/chart" uri="{C3380CC4-5D6E-409C-BE32-E72D297353CC}">
              <c16:uniqueId val="{00000004-A27F-40D7-93D6-7007BDAA7E74}"/>
            </c:ext>
          </c:extLst>
        </c:ser>
        <c:dLbls>
          <c:showLegendKey val="0"/>
          <c:showVal val="0"/>
          <c:showCatName val="0"/>
          <c:showSerName val="0"/>
          <c:showPercent val="0"/>
          <c:showBubbleSize val="0"/>
        </c:dLbls>
        <c:gapWidth val="150"/>
        <c:overlap val="100"/>
        <c:axId val="1640735775"/>
        <c:axId val="1640736255"/>
      </c:barChart>
      <c:catAx>
        <c:axId val="1640735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0736255"/>
        <c:crosses val="autoZero"/>
        <c:auto val="1"/>
        <c:lblAlgn val="ctr"/>
        <c:lblOffset val="100"/>
        <c:noMultiLvlLbl val="0"/>
      </c:catAx>
      <c:valAx>
        <c:axId val="16407362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07357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Driver Distracted Involved Total Annual Crashes by Severity in Tuscarawas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[1]TUS!$U$53</c:f>
              <c:strCache>
                <c:ptCount val="1"/>
                <c:pt idx="0">
                  <c:v>(5) Property Damage Only</c:v>
                </c:pt>
              </c:strCache>
            </c:strRef>
          </c:tx>
          <c:spPr>
            <a:solidFill>
              <a:srgbClr val="92D050"/>
            </a:solidFill>
            <a:ln>
              <a:noFill/>
            </a:ln>
            <a:effectLst/>
          </c:spPr>
          <c:invertIfNegative val="0"/>
          <c:cat>
            <c:numRef>
              <c:f>[1]TUS!$T$54:$T$63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[1]TUS!$U$54:$U$63</c:f>
              <c:numCache>
                <c:formatCode>General</c:formatCode>
                <c:ptCount val="10"/>
                <c:pt idx="0">
                  <c:v>126</c:v>
                </c:pt>
                <c:pt idx="1">
                  <c:v>129</c:v>
                </c:pt>
                <c:pt idx="2">
                  <c:v>144</c:v>
                </c:pt>
                <c:pt idx="3">
                  <c:v>158</c:v>
                </c:pt>
                <c:pt idx="4">
                  <c:v>76</c:v>
                </c:pt>
                <c:pt idx="5">
                  <c:v>76</c:v>
                </c:pt>
                <c:pt idx="6">
                  <c:v>94</c:v>
                </c:pt>
                <c:pt idx="7">
                  <c:v>86</c:v>
                </c:pt>
                <c:pt idx="8">
                  <c:v>71</c:v>
                </c:pt>
                <c:pt idx="9">
                  <c:v>54</c:v>
                </c:pt>
              </c:numCache>
            </c:numRef>
          </c:val>
          <c:extLst>
            <c:ext xmlns:c16="http://schemas.microsoft.com/office/drawing/2014/chart" uri="{C3380CC4-5D6E-409C-BE32-E72D297353CC}">
              <c16:uniqueId val="{00000000-8241-4F89-988B-875666959DF0}"/>
            </c:ext>
          </c:extLst>
        </c:ser>
        <c:ser>
          <c:idx val="1"/>
          <c:order val="1"/>
          <c:tx>
            <c:strRef>
              <c:f>[1]TUS!$V$53</c:f>
              <c:strCache>
                <c:ptCount val="1"/>
                <c:pt idx="0">
                  <c:v>(4) Injury Possible</c:v>
                </c:pt>
              </c:strCache>
            </c:strRef>
          </c:tx>
          <c:spPr>
            <a:solidFill>
              <a:schemeClr val="accent2"/>
            </a:solidFill>
            <a:ln>
              <a:noFill/>
            </a:ln>
            <a:effectLst/>
          </c:spPr>
          <c:invertIfNegative val="0"/>
          <c:cat>
            <c:numRef>
              <c:f>[1]TUS!$T$54:$T$63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[1]TUS!$V$54:$V$63</c:f>
              <c:numCache>
                <c:formatCode>General</c:formatCode>
                <c:ptCount val="10"/>
                <c:pt idx="0">
                  <c:v>25</c:v>
                </c:pt>
                <c:pt idx="1">
                  <c:v>41</c:v>
                </c:pt>
                <c:pt idx="2">
                  <c:v>40</c:v>
                </c:pt>
                <c:pt idx="3">
                  <c:v>36</c:v>
                </c:pt>
                <c:pt idx="4">
                  <c:v>14</c:v>
                </c:pt>
                <c:pt idx="5">
                  <c:v>12</c:v>
                </c:pt>
                <c:pt idx="6">
                  <c:v>11</c:v>
                </c:pt>
                <c:pt idx="7">
                  <c:v>4</c:v>
                </c:pt>
                <c:pt idx="8">
                  <c:v>14</c:v>
                </c:pt>
                <c:pt idx="9">
                  <c:v>13</c:v>
                </c:pt>
              </c:numCache>
            </c:numRef>
          </c:val>
          <c:extLst>
            <c:ext xmlns:c16="http://schemas.microsoft.com/office/drawing/2014/chart" uri="{C3380CC4-5D6E-409C-BE32-E72D297353CC}">
              <c16:uniqueId val="{00000001-8241-4F89-988B-875666959DF0}"/>
            </c:ext>
          </c:extLst>
        </c:ser>
        <c:ser>
          <c:idx val="2"/>
          <c:order val="2"/>
          <c:tx>
            <c:strRef>
              <c:f>[1]TUS!$W$53</c:f>
              <c:strCache>
                <c:ptCount val="1"/>
                <c:pt idx="0">
                  <c:v>(3) Minor Injury Suspected</c:v>
                </c:pt>
              </c:strCache>
            </c:strRef>
          </c:tx>
          <c:spPr>
            <a:solidFill>
              <a:schemeClr val="accent3"/>
            </a:solidFill>
            <a:ln>
              <a:noFill/>
            </a:ln>
            <a:effectLst/>
          </c:spPr>
          <c:invertIfNegative val="0"/>
          <c:cat>
            <c:numRef>
              <c:f>[1]TUS!$T$54:$T$63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[1]TUS!$W$54:$W$63</c:f>
              <c:numCache>
                <c:formatCode>General</c:formatCode>
                <c:ptCount val="10"/>
                <c:pt idx="0">
                  <c:v>25</c:v>
                </c:pt>
                <c:pt idx="1">
                  <c:v>32</c:v>
                </c:pt>
                <c:pt idx="2">
                  <c:v>39</c:v>
                </c:pt>
                <c:pt idx="3">
                  <c:v>37</c:v>
                </c:pt>
                <c:pt idx="4">
                  <c:v>25</c:v>
                </c:pt>
                <c:pt idx="5">
                  <c:v>21</c:v>
                </c:pt>
                <c:pt idx="6">
                  <c:v>20</c:v>
                </c:pt>
                <c:pt idx="7">
                  <c:v>16</c:v>
                </c:pt>
                <c:pt idx="8">
                  <c:v>19</c:v>
                </c:pt>
                <c:pt idx="9">
                  <c:v>14</c:v>
                </c:pt>
              </c:numCache>
            </c:numRef>
          </c:val>
          <c:extLst>
            <c:ext xmlns:c16="http://schemas.microsoft.com/office/drawing/2014/chart" uri="{C3380CC4-5D6E-409C-BE32-E72D297353CC}">
              <c16:uniqueId val="{00000002-8241-4F89-988B-875666959DF0}"/>
            </c:ext>
          </c:extLst>
        </c:ser>
        <c:ser>
          <c:idx val="3"/>
          <c:order val="3"/>
          <c:tx>
            <c:strRef>
              <c:f>[1]TUS!$X$53</c:f>
              <c:strCache>
                <c:ptCount val="1"/>
                <c:pt idx="0">
                  <c:v>(2) Serious Injury Suspected</c:v>
                </c:pt>
              </c:strCache>
            </c:strRef>
          </c:tx>
          <c:spPr>
            <a:solidFill>
              <a:schemeClr val="accent4"/>
            </a:solidFill>
            <a:ln>
              <a:noFill/>
            </a:ln>
            <a:effectLst/>
          </c:spPr>
          <c:invertIfNegative val="0"/>
          <c:cat>
            <c:numRef>
              <c:f>[1]TUS!$T$54:$T$63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[1]TUS!$X$54:$X$63</c:f>
              <c:numCache>
                <c:formatCode>General</c:formatCode>
                <c:ptCount val="10"/>
                <c:pt idx="0">
                  <c:v>8</c:v>
                </c:pt>
                <c:pt idx="1">
                  <c:v>6</c:v>
                </c:pt>
                <c:pt idx="2">
                  <c:v>7</c:v>
                </c:pt>
                <c:pt idx="3">
                  <c:v>6</c:v>
                </c:pt>
                <c:pt idx="4">
                  <c:v>1</c:v>
                </c:pt>
                <c:pt idx="5">
                  <c:v>2</c:v>
                </c:pt>
                <c:pt idx="6">
                  <c:v>1</c:v>
                </c:pt>
                <c:pt idx="7">
                  <c:v>1</c:v>
                </c:pt>
                <c:pt idx="8">
                  <c:v>2</c:v>
                </c:pt>
                <c:pt idx="9">
                  <c:v>3</c:v>
                </c:pt>
              </c:numCache>
            </c:numRef>
          </c:val>
          <c:extLst>
            <c:ext xmlns:c16="http://schemas.microsoft.com/office/drawing/2014/chart" uri="{C3380CC4-5D6E-409C-BE32-E72D297353CC}">
              <c16:uniqueId val="{00000003-8241-4F89-988B-875666959DF0}"/>
            </c:ext>
          </c:extLst>
        </c:ser>
        <c:ser>
          <c:idx val="4"/>
          <c:order val="4"/>
          <c:tx>
            <c:strRef>
              <c:f>[1]TUS!$Y$53</c:f>
              <c:strCache>
                <c:ptCount val="1"/>
                <c:pt idx="0">
                  <c:v>(1) Fatal</c:v>
                </c:pt>
              </c:strCache>
            </c:strRef>
          </c:tx>
          <c:spPr>
            <a:solidFill>
              <a:schemeClr val="accent5"/>
            </a:solidFill>
            <a:ln>
              <a:noFill/>
            </a:ln>
            <a:effectLst/>
          </c:spPr>
          <c:invertIfNegative val="0"/>
          <c:cat>
            <c:numRef>
              <c:f>[1]TUS!$T$54:$T$63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[1]TUS!$Y$54:$Y$63</c:f>
              <c:numCache>
                <c:formatCode>General</c:formatCode>
                <c:ptCount val="10"/>
                <c:pt idx="0">
                  <c:v>1</c:v>
                </c:pt>
                <c:pt idx="1">
                  <c:v>1</c:v>
                </c:pt>
                <c:pt idx="2">
                  <c:v>1</c:v>
                </c:pt>
                <c:pt idx="3">
                  <c:v>1</c:v>
                </c:pt>
                <c:pt idx="6">
                  <c:v>1</c:v>
                </c:pt>
                <c:pt idx="9">
                  <c:v>1</c:v>
                </c:pt>
              </c:numCache>
            </c:numRef>
          </c:val>
          <c:extLst>
            <c:ext xmlns:c16="http://schemas.microsoft.com/office/drawing/2014/chart" uri="{C3380CC4-5D6E-409C-BE32-E72D297353CC}">
              <c16:uniqueId val="{00000004-8241-4F89-988B-875666959DF0}"/>
            </c:ext>
          </c:extLst>
        </c:ser>
        <c:dLbls>
          <c:showLegendKey val="0"/>
          <c:showVal val="0"/>
          <c:showCatName val="0"/>
          <c:showSerName val="0"/>
          <c:showPercent val="0"/>
          <c:showBubbleSize val="0"/>
        </c:dLbls>
        <c:gapWidth val="150"/>
        <c:overlap val="100"/>
        <c:axId val="1778036143"/>
        <c:axId val="1778043343"/>
      </c:barChart>
      <c:catAx>
        <c:axId val="1778036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8043343"/>
        <c:crosses val="autoZero"/>
        <c:auto val="1"/>
        <c:lblAlgn val="ctr"/>
        <c:lblOffset val="100"/>
        <c:noMultiLvlLbl val="0"/>
      </c:catAx>
      <c:valAx>
        <c:axId val="17780433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80361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8</xdr:row>
      <xdr:rowOff>9525</xdr:rowOff>
    </xdr:from>
    <xdr:to>
      <xdr:col>0</xdr:col>
      <xdr:colOff>13201650</xdr:colOff>
      <xdr:row>50</xdr:row>
      <xdr:rowOff>57150</xdr:rowOff>
    </xdr:to>
    <xdr:pic>
      <xdr:nvPicPr>
        <xdr:cNvPr id="4" name="Picture 3">
          <a:extLst>
            <a:ext uri="{FF2B5EF4-FFF2-40B4-BE49-F238E27FC236}">
              <a16:creationId xmlns:a16="http://schemas.microsoft.com/office/drawing/2014/main" id="{200A909C-EF39-9B92-4BF0-1A376CC1D3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2276475"/>
          <a:ext cx="13058775" cy="8239125"/>
        </a:xfrm>
        <a:prstGeom prst="rect">
          <a:avLst/>
        </a:prstGeom>
        <a:ln>
          <a:solidFill>
            <a:schemeClr val="accent1"/>
          </a:solidFill>
        </a:ln>
      </xdr:spPr>
    </xdr:pic>
    <xdr:clientData/>
  </xdr:twoCellAnchor>
  <xdr:twoCellAnchor editAs="oneCell">
    <xdr:from>
      <xdr:col>11</xdr:col>
      <xdr:colOff>95966</xdr:colOff>
      <xdr:row>7</xdr:row>
      <xdr:rowOff>123825</xdr:rowOff>
    </xdr:from>
    <xdr:to>
      <xdr:col>12</xdr:col>
      <xdr:colOff>10335597</xdr:colOff>
      <xdr:row>74</xdr:row>
      <xdr:rowOff>47625</xdr:rowOff>
    </xdr:to>
    <xdr:pic>
      <xdr:nvPicPr>
        <xdr:cNvPr id="6" name="Picture 5">
          <a:extLst>
            <a:ext uri="{FF2B5EF4-FFF2-40B4-BE49-F238E27FC236}">
              <a16:creationId xmlns:a16="http://schemas.microsoft.com/office/drawing/2014/main" id="{27385B54-6B4D-DDCC-B5D3-02BC13207501}"/>
            </a:ext>
          </a:extLst>
        </xdr:cNvPr>
        <xdr:cNvPicPr>
          <a:picLocks noChangeAspect="1"/>
        </xdr:cNvPicPr>
      </xdr:nvPicPr>
      <xdr:blipFill>
        <a:blip xmlns:r="http://schemas.openxmlformats.org/officeDocument/2006/relationships" r:embed="rId2"/>
        <a:stretch>
          <a:fillRect/>
        </a:stretch>
      </xdr:blipFill>
      <xdr:spPr>
        <a:xfrm>
          <a:off x="21955841" y="2200275"/>
          <a:ext cx="10506331" cy="12877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24</xdr:row>
      <xdr:rowOff>152400</xdr:rowOff>
    </xdr:from>
    <xdr:to>
      <xdr:col>13</xdr:col>
      <xdr:colOff>504825</xdr:colOff>
      <xdr:row>37</xdr:row>
      <xdr:rowOff>146352</xdr:rowOff>
    </xdr:to>
    <xdr:graphicFrame macro="">
      <xdr:nvGraphicFramePr>
        <xdr:cNvPr id="2" name="Chart 1">
          <a:extLst>
            <a:ext uri="{FF2B5EF4-FFF2-40B4-BE49-F238E27FC236}">
              <a16:creationId xmlns:a16="http://schemas.microsoft.com/office/drawing/2014/main" id="{5EE52582-16A2-4A4C-AE15-13756FECB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9</xdr:row>
      <xdr:rowOff>190499</xdr:rowOff>
    </xdr:from>
    <xdr:to>
      <xdr:col>28</xdr:col>
      <xdr:colOff>0</xdr:colOff>
      <xdr:row>22</xdr:row>
      <xdr:rowOff>47624</xdr:rowOff>
    </xdr:to>
    <xdr:graphicFrame macro="">
      <xdr:nvGraphicFramePr>
        <xdr:cNvPr id="6" name="Chart 5">
          <a:extLst>
            <a:ext uri="{FF2B5EF4-FFF2-40B4-BE49-F238E27FC236}">
              <a16:creationId xmlns:a16="http://schemas.microsoft.com/office/drawing/2014/main" id="{F1A2EC3D-788C-473B-84BE-B7BADFA02C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0</xdr:colOff>
      <xdr:row>9</xdr:row>
      <xdr:rowOff>171450</xdr:rowOff>
    </xdr:from>
    <xdr:to>
      <xdr:col>43</xdr:col>
      <xdr:colOff>9525</xdr:colOff>
      <xdr:row>22</xdr:row>
      <xdr:rowOff>24341</xdr:rowOff>
    </xdr:to>
    <xdr:graphicFrame macro="">
      <xdr:nvGraphicFramePr>
        <xdr:cNvPr id="12" name="Chart 11">
          <a:extLst>
            <a:ext uri="{FF2B5EF4-FFF2-40B4-BE49-F238E27FC236}">
              <a16:creationId xmlns:a16="http://schemas.microsoft.com/office/drawing/2014/main" id="{24D8EFC0-74CB-4EDB-8100-4E6BA547BD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44</xdr:col>
      <xdr:colOff>0</xdr:colOff>
      <xdr:row>9</xdr:row>
      <xdr:rowOff>161925</xdr:rowOff>
    </xdr:from>
    <xdr:to>
      <xdr:col>57</xdr:col>
      <xdr:colOff>0</xdr:colOff>
      <xdr:row>22</xdr:row>
      <xdr:rowOff>38100</xdr:rowOff>
    </xdr:to>
    <xdr:graphicFrame macro="">
      <xdr:nvGraphicFramePr>
        <xdr:cNvPr id="13" name="Chart 12">
          <a:extLst>
            <a:ext uri="{FF2B5EF4-FFF2-40B4-BE49-F238E27FC236}">
              <a16:creationId xmlns:a16="http://schemas.microsoft.com/office/drawing/2014/main" id="{8D545E46-1B28-4059-B5D8-E012DBE2EC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57</xdr:col>
      <xdr:colOff>600075</xdr:colOff>
      <xdr:row>9</xdr:row>
      <xdr:rowOff>142875</xdr:rowOff>
    </xdr:from>
    <xdr:to>
      <xdr:col>72</xdr:col>
      <xdr:colOff>600075</xdr:colOff>
      <xdr:row>22</xdr:row>
      <xdr:rowOff>38101</xdr:rowOff>
    </xdr:to>
    <xdr:graphicFrame macro="">
      <xdr:nvGraphicFramePr>
        <xdr:cNvPr id="14" name="Chart 13">
          <a:extLst>
            <a:ext uri="{FF2B5EF4-FFF2-40B4-BE49-F238E27FC236}">
              <a16:creationId xmlns:a16="http://schemas.microsoft.com/office/drawing/2014/main" id="{2E7A711E-D41D-434A-A9AE-C8EAD20C6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74</xdr:col>
      <xdr:colOff>0</xdr:colOff>
      <xdr:row>9</xdr:row>
      <xdr:rowOff>133350</xdr:rowOff>
    </xdr:from>
    <xdr:to>
      <xdr:col>86</xdr:col>
      <xdr:colOff>600075</xdr:colOff>
      <xdr:row>22</xdr:row>
      <xdr:rowOff>0</xdr:rowOff>
    </xdr:to>
    <xdr:graphicFrame macro="">
      <xdr:nvGraphicFramePr>
        <xdr:cNvPr id="15" name="Chart 14">
          <a:extLst>
            <a:ext uri="{FF2B5EF4-FFF2-40B4-BE49-F238E27FC236}">
              <a16:creationId xmlns:a16="http://schemas.microsoft.com/office/drawing/2014/main" id="{F9859FCE-A64F-4D39-B3AC-D2B02BB875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87</xdr:col>
      <xdr:colOff>600075</xdr:colOff>
      <xdr:row>10</xdr:row>
      <xdr:rowOff>0</xdr:rowOff>
    </xdr:from>
    <xdr:to>
      <xdr:col>102</xdr:col>
      <xdr:colOff>0</xdr:colOff>
      <xdr:row>22</xdr:row>
      <xdr:rowOff>9525</xdr:rowOff>
    </xdr:to>
    <xdr:graphicFrame macro="">
      <xdr:nvGraphicFramePr>
        <xdr:cNvPr id="16" name="Chart 15">
          <a:extLst>
            <a:ext uri="{FF2B5EF4-FFF2-40B4-BE49-F238E27FC236}">
              <a16:creationId xmlns:a16="http://schemas.microsoft.com/office/drawing/2014/main" id="{28907DD8-936B-498D-BCB3-4D54EA0268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unty-level%20Graphs.xlsx" TargetMode="External"/><Relationship Id="rId2" Type="http://schemas.openxmlformats.org/officeDocument/2006/relationships/externalLinkPath" Target="https://omegadistrictorg-my.sharepoint.com/personal/copier_omegadistrict_org/Documents/Public/RTPO/601%20-%20Short%20Range%20Planning/Regional%20Safety%20Plan/2026%20Update/County-level%20Graphs.xlsx" TargetMode="External"/><Relationship Id="rId1" Type="http://schemas.openxmlformats.org/officeDocument/2006/relationships/externalLinkPath" Target="/personal/copier_omegadistrict_org/Documents/Public/RTPO/601%20-%20Short%20Range%20Planning/Regional%20Safety%20Plan/2026%20Update/County-level%20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Graphics"/>
      <sheetName val="CAR"/>
      <sheetName val="COL"/>
      <sheetName val="COS"/>
      <sheetName val="GUE"/>
      <sheetName val="HAS"/>
      <sheetName val="HOL"/>
      <sheetName val="MUS"/>
      <sheetName val="TUS"/>
      <sheetName val="UNRESTRAINED = YES"/>
      <sheetName val="Data"/>
      <sheetName val="download"/>
    </sheetNames>
    <sheetDataSet>
      <sheetData sheetId="0"/>
      <sheetData sheetId="1">
        <row r="18">
          <cell r="W18" t="str">
            <v>(5) Property Damage Only</v>
          </cell>
        </row>
      </sheetData>
      <sheetData sheetId="2">
        <row r="17">
          <cell r="U17" t="str">
            <v>(5) Property Damage Only</v>
          </cell>
        </row>
      </sheetData>
      <sheetData sheetId="3">
        <row r="18">
          <cell r="U18" t="str">
            <v>(5) Property Damage Only</v>
          </cell>
        </row>
      </sheetData>
      <sheetData sheetId="4">
        <row r="17">
          <cell r="U17" t="str">
            <v>(5) Property Damage Only</v>
          </cell>
        </row>
      </sheetData>
      <sheetData sheetId="5">
        <row r="17">
          <cell r="V17" t="str">
            <v>(5) Property Damage Only</v>
          </cell>
        </row>
      </sheetData>
      <sheetData sheetId="6">
        <row r="17">
          <cell r="V17" t="str">
            <v>(5) Property Damage Only</v>
          </cell>
        </row>
      </sheetData>
      <sheetData sheetId="7">
        <row r="17">
          <cell r="U17" t="str">
            <v>(5) Property Damage Only</v>
          </cell>
        </row>
      </sheetData>
      <sheetData sheetId="8">
        <row r="17">
          <cell r="U17" t="str">
            <v>(5) Property Damage Only</v>
          </cell>
          <cell r="V17" t="str">
            <v>(4) Injury Possible</v>
          </cell>
          <cell r="W17" t="str">
            <v>(3) Minor Injury Suspected</v>
          </cell>
          <cell r="X17" t="str">
            <v>(2) Serious Injury Suspected</v>
          </cell>
          <cell r="Y17" t="str">
            <v>(1) Fatal</v>
          </cell>
        </row>
        <row r="18">
          <cell r="T18">
            <v>2015</v>
          </cell>
          <cell r="U18">
            <v>530</v>
          </cell>
          <cell r="V18">
            <v>111</v>
          </cell>
          <cell r="W18">
            <v>84</v>
          </cell>
          <cell r="X18">
            <v>15</v>
          </cell>
        </row>
        <row r="19">
          <cell r="T19">
            <v>2016</v>
          </cell>
          <cell r="U19">
            <v>588</v>
          </cell>
          <cell r="V19">
            <v>134</v>
          </cell>
          <cell r="W19">
            <v>84</v>
          </cell>
          <cell r="X19">
            <v>22</v>
          </cell>
          <cell r="Y19">
            <v>2</v>
          </cell>
        </row>
        <row r="20">
          <cell r="T20">
            <v>2017</v>
          </cell>
          <cell r="U20">
            <v>588</v>
          </cell>
          <cell r="V20">
            <v>102</v>
          </cell>
          <cell r="W20">
            <v>92</v>
          </cell>
          <cell r="X20">
            <v>17</v>
          </cell>
          <cell r="Y20">
            <v>3</v>
          </cell>
        </row>
        <row r="21">
          <cell r="T21">
            <v>2018</v>
          </cell>
          <cell r="U21">
            <v>589</v>
          </cell>
          <cell r="V21">
            <v>123</v>
          </cell>
          <cell r="W21">
            <v>90</v>
          </cell>
          <cell r="X21">
            <v>22</v>
          </cell>
        </row>
        <row r="22">
          <cell r="T22">
            <v>2019</v>
          </cell>
          <cell r="U22">
            <v>611</v>
          </cell>
          <cell r="V22">
            <v>75</v>
          </cell>
          <cell r="W22">
            <v>92</v>
          </cell>
          <cell r="X22">
            <v>11</v>
          </cell>
          <cell r="Y22">
            <v>1</v>
          </cell>
        </row>
        <row r="23">
          <cell r="T23">
            <v>2020</v>
          </cell>
          <cell r="U23">
            <v>498</v>
          </cell>
          <cell r="V23">
            <v>54</v>
          </cell>
          <cell r="W23">
            <v>83</v>
          </cell>
          <cell r="X23">
            <v>11</v>
          </cell>
          <cell r="Y23">
            <v>2</v>
          </cell>
        </row>
        <row r="24">
          <cell r="T24">
            <v>2021</v>
          </cell>
          <cell r="U24">
            <v>546</v>
          </cell>
          <cell r="V24">
            <v>81</v>
          </cell>
          <cell r="W24">
            <v>94</v>
          </cell>
          <cell r="X24">
            <v>11</v>
          </cell>
          <cell r="Y24">
            <v>3</v>
          </cell>
        </row>
        <row r="25">
          <cell r="T25">
            <v>2022</v>
          </cell>
          <cell r="U25">
            <v>561</v>
          </cell>
          <cell r="V25">
            <v>51</v>
          </cell>
          <cell r="W25">
            <v>96</v>
          </cell>
          <cell r="X25">
            <v>21</v>
          </cell>
          <cell r="Y25">
            <v>1</v>
          </cell>
        </row>
        <row r="26">
          <cell r="T26">
            <v>2023</v>
          </cell>
          <cell r="U26">
            <v>527</v>
          </cell>
          <cell r="V26">
            <v>79</v>
          </cell>
          <cell r="W26">
            <v>105</v>
          </cell>
          <cell r="X26">
            <v>12</v>
          </cell>
          <cell r="Y26">
            <v>2</v>
          </cell>
        </row>
        <row r="27">
          <cell r="T27">
            <v>2024</v>
          </cell>
          <cell r="U27">
            <v>564</v>
          </cell>
          <cell r="V27">
            <v>68</v>
          </cell>
          <cell r="W27">
            <v>94</v>
          </cell>
          <cell r="X27">
            <v>21</v>
          </cell>
          <cell r="Y27">
            <v>3</v>
          </cell>
        </row>
        <row r="29">
          <cell r="U29" t="str">
            <v>(5) Property Damage Only</v>
          </cell>
          <cell r="V29" t="str">
            <v>(4) Injury Possible</v>
          </cell>
          <cell r="W29" t="str">
            <v>(3) Minor Injury Suspected</v>
          </cell>
          <cell r="X29" t="str">
            <v>(2) Serious Injury Suspected</v>
          </cell>
          <cell r="Y29" t="str">
            <v>(1) Fatal</v>
          </cell>
        </row>
        <row r="30">
          <cell r="T30">
            <v>2015</v>
          </cell>
          <cell r="U30">
            <v>553</v>
          </cell>
          <cell r="V30">
            <v>77</v>
          </cell>
          <cell r="W30">
            <v>165</v>
          </cell>
          <cell r="X30">
            <v>42</v>
          </cell>
          <cell r="Y30">
            <v>5</v>
          </cell>
        </row>
        <row r="31">
          <cell r="T31">
            <v>2016</v>
          </cell>
          <cell r="U31">
            <v>605</v>
          </cell>
          <cell r="V31">
            <v>63</v>
          </cell>
          <cell r="W31">
            <v>157</v>
          </cell>
          <cell r="X31">
            <v>49</v>
          </cell>
          <cell r="Y31">
            <v>2</v>
          </cell>
        </row>
        <row r="32">
          <cell r="T32">
            <v>2017</v>
          </cell>
          <cell r="U32">
            <v>523</v>
          </cell>
          <cell r="V32">
            <v>66</v>
          </cell>
          <cell r="W32">
            <v>170</v>
          </cell>
          <cell r="X32">
            <v>36</v>
          </cell>
          <cell r="Y32">
            <v>13</v>
          </cell>
        </row>
        <row r="33">
          <cell r="T33">
            <v>2018</v>
          </cell>
          <cell r="U33">
            <v>572</v>
          </cell>
          <cell r="V33">
            <v>53</v>
          </cell>
          <cell r="W33">
            <v>151</v>
          </cell>
          <cell r="X33">
            <v>36</v>
          </cell>
          <cell r="Y33">
            <v>6</v>
          </cell>
        </row>
        <row r="34">
          <cell r="T34">
            <v>2019</v>
          </cell>
          <cell r="U34">
            <v>544</v>
          </cell>
          <cell r="V34">
            <v>79</v>
          </cell>
          <cell r="W34">
            <v>159</v>
          </cell>
          <cell r="X34">
            <v>23</v>
          </cell>
          <cell r="Y34">
            <v>6</v>
          </cell>
        </row>
        <row r="35">
          <cell r="T35">
            <v>2020</v>
          </cell>
          <cell r="U35">
            <v>487</v>
          </cell>
          <cell r="V35">
            <v>38</v>
          </cell>
          <cell r="W35">
            <v>160</v>
          </cell>
          <cell r="X35">
            <v>15</v>
          </cell>
          <cell r="Y35">
            <v>8</v>
          </cell>
        </row>
        <row r="36">
          <cell r="T36">
            <v>2021</v>
          </cell>
          <cell r="U36">
            <v>532</v>
          </cell>
          <cell r="V36">
            <v>35</v>
          </cell>
          <cell r="W36">
            <v>131</v>
          </cell>
          <cell r="X36">
            <v>23</v>
          </cell>
          <cell r="Y36">
            <v>7</v>
          </cell>
        </row>
        <row r="37">
          <cell r="T37">
            <v>2022</v>
          </cell>
          <cell r="U37">
            <v>533</v>
          </cell>
          <cell r="V37">
            <v>46</v>
          </cell>
          <cell r="W37">
            <v>150</v>
          </cell>
          <cell r="X37">
            <v>31</v>
          </cell>
          <cell r="Y37">
            <v>8</v>
          </cell>
        </row>
        <row r="38">
          <cell r="T38">
            <v>2023</v>
          </cell>
          <cell r="U38">
            <v>471</v>
          </cell>
          <cell r="V38">
            <v>42</v>
          </cell>
          <cell r="W38">
            <v>136</v>
          </cell>
          <cell r="X38">
            <v>37</v>
          </cell>
          <cell r="Y38">
            <v>3</v>
          </cell>
        </row>
        <row r="39">
          <cell r="T39">
            <v>2024</v>
          </cell>
          <cell r="U39">
            <v>514</v>
          </cell>
          <cell r="V39">
            <v>37</v>
          </cell>
          <cell r="W39">
            <v>140</v>
          </cell>
          <cell r="X39">
            <v>27</v>
          </cell>
          <cell r="Y39">
            <v>7</v>
          </cell>
        </row>
        <row r="41">
          <cell r="U41" t="str">
            <v>(5) Property Damage Only</v>
          </cell>
          <cell r="V41" t="str">
            <v>(4) Injury Possible</v>
          </cell>
          <cell r="W41" t="str">
            <v>(3) Minor Injury Suspected</v>
          </cell>
          <cell r="X41" t="str">
            <v>(2) Serious Injury Suspected</v>
          </cell>
          <cell r="Y41" t="str">
            <v>(1) Fatal</v>
          </cell>
        </row>
        <row r="42">
          <cell r="T42">
            <v>2015</v>
          </cell>
          <cell r="U42">
            <v>290</v>
          </cell>
          <cell r="V42">
            <v>51</v>
          </cell>
          <cell r="W42">
            <v>103</v>
          </cell>
          <cell r="X42">
            <v>25</v>
          </cell>
          <cell r="Y42">
            <v>3</v>
          </cell>
        </row>
        <row r="43">
          <cell r="T43">
            <v>2016</v>
          </cell>
          <cell r="U43">
            <v>317</v>
          </cell>
          <cell r="V43">
            <v>35</v>
          </cell>
          <cell r="W43">
            <v>109</v>
          </cell>
          <cell r="X43">
            <v>31</v>
          </cell>
          <cell r="Y43">
            <v>3</v>
          </cell>
        </row>
        <row r="44">
          <cell r="T44">
            <v>2017</v>
          </cell>
          <cell r="U44">
            <v>313</v>
          </cell>
          <cell r="V44">
            <v>41</v>
          </cell>
          <cell r="W44">
            <v>125</v>
          </cell>
          <cell r="X44">
            <v>28</v>
          </cell>
          <cell r="Y44">
            <v>11</v>
          </cell>
        </row>
        <row r="45">
          <cell r="T45">
            <v>2018</v>
          </cell>
          <cell r="U45">
            <v>358</v>
          </cell>
          <cell r="V45">
            <v>37</v>
          </cell>
          <cell r="W45">
            <v>103</v>
          </cell>
          <cell r="X45">
            <v>30</v>
          </cell>
          <cell r="Y45">
            <v>6</v>
          </cell>
        </row>
        <row r="46">
          <cell r="T46">
            <v>2019</v>
          </cell>
          <cell r="U46">
            <v>366</v>
          </cell>
          <cell r="V46">
            <v>44</v>
          </cell>
          <cell r="W46">
            <v>119</v>
          </cell>
          <cell r="X46">
            <v>14</v>
          </cell>
          <cell r="Y46">
            <v>5</v>
          </cell>
        </row>
        <row r="47">
          <cell r="T47">
            <v>2020</v>
          </cell>
          <cell r="U47">
            <v>318</v>
          </cell>
          <cell r="V47">
            <v>21</v>
          </cell>
          <cell r="W47">
            <v>107</v>
          </cell>
          <cell r="X47">
            <v>12</v>
          </cell>
          <cell r="Y47">
            <v>7</v>
          </cell>
        </row>
        <row r="48">
          <cell r="T48">
            <v>2021</v>
          </cell>
          <cell r="U48">
            <v>318</v>
          </cell>
          <cell r="V48">
            <v>18</v>
          </cell>
          <cell r="W48">
            <v>108</v>
          </cell>
          <cell r="X48">
            <v>14</v>
          </cell>
          <cell r="Y48">
            <v>5</v>
          </cell>
        </row>
        <row r="49">
          <cell r="T49">
            <v>2022</v>
          </cell>
          <cell r="U49">
            <v>309</v>
          </cell>
          <cell r="V49">
            <v>22</v>
          </cell>
          <cell r="W49">
            <v>117</v>
          </cell>
          <cell r="X49">
            <v>20</v>
          </cell>
          <cell r="Y49">
            <v>7</v>
          </cell>
        </row>
        <row r="50">
          <cell r="T50">
            <v>2023</v>
          </cell>
          <cell r="U50">
            <v>296</v>
          </cell>
          <cell r="V50">
            <v>24</v>
          </cell>
          <cell r="W50">
            <v>97</v>
          </cell>
          <cell r="X50">
            <v>24</v>
          </cell>
          <cell r="Y50">
            <v>3</v>
          </cell>
        </row>
        <row r="51">
          <cell r="T51">
            <v>2024</v>
          </cell>
          <cell r="U51">
            <v>329</v>
          </cell>
          <cell r="V51">
            <v>18</v>
          </cell>
          <cell r="W51">
            <v>108</v>
          </cell>
          <cell r="X51">
            <v>21</v>
          </cell>
          <cell r="Y51">
            <v>8</v>
          </cell>
        </row>
        <row r="53">
          <cell r="U53" t="str">
            <v>(5) Property Damage Only</v>
          </cell>
          <cell r="V53" t="str">
            <v>(4) Injury Possible</v>
          </cell>
          <cell r="W53" t="str">
            <v>(3) Minor Injury Suspected</v>
          </cell>
          <cell r="X53" t="str">
            <v>(2) Serious Injury Suspected</v>
          </cell>
          <cell r="Y53" t="str">
            <v>(1) Fatal</v>
          </cell>
        </row>
        <row r="54">
          <cell r="T54">
            <v>2015</v>
          </cell>
          <cell r="U54">
            <v>126</v>
          </cell>
          <cell r="V54">
            <v>25</v>
          </cell>
          <cell r="W54">
            <v>25</v>
          </cell>
          <cell r="X54">
            <v>8</v>
          </cell>
          <cell r="Y54">
            <v>1</v>
          </cell>
        </row>
        <row r="55">
          <cell r="T55">
            <v>2016</v>
          </cell>
          <cell r="U55">
            <v>129</v>
          </cell>
          <cell r="V55">
            <v>41</v>
          </cell>
          <cell r="W55">
            <v>32</v>
          </cell>
          <cell r="X55">
            <v>6</v>
          </cell>
          <cell r="Y55">
            <v>1</v>
          </cell>
        </row>
        <row r="56">
          <cell r="T56">
            <v>2017</v>
          </cell>
          <cell r="U56">
            <v>144</v>
          </cell>
          <cell r="V56">
            <v>40</v>
          </cell>
          <cell r="W56">
            <v>39</v>
          </cell>
          <cell r="X56">
            <v>7</v>
          </cell>
          <cell r="Y56">
            <v>1</v>
          </cell>
        </row>
        <row r="57">
          <cell r="T57">
            <v>2018</v>
          </cell>
          <cell r="U57">
            <v>158</v>
          </cell>
          <cell r="V57">
            <v>36</v>
          </cell>
          <cell r="W57">
            <v>37</v>
          </cell>
          <cell r="X57">
            <v>6</v>
          </cell>
          <cell r="Y57">
            <v>1</v>
          </cell>
        </row>
        <row r="58">
          <cell r="T58">
            <v>2019</v>
          </cell>
          <cell r="U58">
            <v>76</v>
          </cell>
          <cell r="V58">
            <v>14</v>
          </cell>
          <cell r="W58">
            <v>25</v>
          </cell>
          <cell r="X58">
            <v>1</v>
          </cell>
        </row>
        <row r="59">
          <cell r="T59">
            <v>2020</v>
          </cell>
          <cell r="U59">
            <v>76</v>
          </cell>
          <cell r="V59">
            <v>12</v>
          </cell>
          <cell r="W59">
            <v>21</v>
          </cell>
          <cell r="X59">
            <v>2</v>
          </cell>
        </row>
        <row r="60">
          <cell r="T60">
            <v>2021</v>
          </cell>
          <cell r="U60">
            <v>94</v>
          </cell>
          <cell r="V60">
            <v>11</v>
          </cell>
          <cell r="W60">
            <v>20</v>
          </cell>
          <cell r="X60">
            <v>1</v>
          </cell>
          <cell r="Y60">
            <v>1</v>
          </cell>
        </row>
        <row r="61">
          <cell r="T61">
            <v>2022</v>
          </cell>
          <cell r="U61">
            <v>86</v>
          </cell>
          <cell r="V61">
            <v>4</v>
          </cell>
          <cell r="W61">
            <v>16</v>
          </cell>
          <cell r="X61">
            <v>1</v>
          </cell>
        </row>
        <row r="62">
          <cell r="T62">
            <v>2023</v>
          </cell>
          <cell r="U62">
            <v>71</v>
          </cell>
          <cell r="V62">
            <v>14</v>
          </cell>
          <cell r="W62">
            <v>19</v>
          </cell>
          <cell r="X62">
            <v>2</v>
          </cell>
        </row>
        <row r="63">
          <cell r="T63">
            <v>2024</v>
          </cell>
          <cell r="U63">
            <v>54</v>
          </cell>
          <cell r="V63">
            <v>13</v>
          </cell>
          <cell r="W63">
            <v>14</v>
          </cell>
          <cell r="X63">
            <v>3</v>
          </cell>
          <cell r="Y63">
            <v>1</v>
          </cell>
        </row>
        <row r="65">
          <cell r="U65" t="str">
            <v>(5) Property Damage Only</v>
          </cell>
          <cell r="V65" t="str">
            <v>(4) Injury Possible</v>
          </cell>
          <cell r="W65" t="str">
            <v>(3) Minor Injury Suspected</v>
          </cell>
          <cell r="X65" t="str">
            <v>(2) Serious Injury Suspected</v>
          </cell>
          <cell r="Y65" t="str">
            <v>(1) Fatal</v>
          </cell>
        </row>
        <row r="66">
          <cell r="T66">
            <v>2015</v>
          </cell>
          <cell r="U66">
            <v>624</v>
          </cell>
          <cell r="V66">
            <v>96</v>
          </cell>
          <cell r="W66">
            <v>112</v>
          </cell>
          <cell r="X66">
            <v>16</v>
          </cell>
          <cell r="Y66">
            <v>3</v>
          </cell>
        </row>
        <row r="67">
          <cell r="T67">
            <v>2016</v>
          </cell>
          <cell r="U67">
            <v>714</v>
          </cell>
          <cell r="V67">
            <v>100</v>
          </cell>
          <cell r="W67">
            <v>124</v>
          </cell>
          <cell r="X67">
            <v>28</v>
          </cell>
          <cell r="Y67">
            <v>1</v>
          </cell>
        </row>
        <row r="68">
          <cell r="T68">
            <v>2017</v>
          </cell>
          <cell r="U68">
            <v>606</v>
          </cell>
          <cell r="V68">
            <v>100</v>
          </cell>
          <cell r="W68">
            <v>138</v>
          </cell>
          <cell r="X68">
            <v>27</v>
          </cell>
          <cell r="Y68">
            <v>5</v>
          </cell>
        </row>
        <row r="69">
          <cell r="T69">
            <v>2018</v>
          </cell>
          <cell r="U69">
            <v>627</v>
          </cell>
          <cell r="V69">
            <v>97</v>
          </cell>
          <cell r="W69">
            <v>108</v>
          </cell>
          <cell r="X69">
            <v>20</v>
          </cell>
          <cell r="Y69">
            <v>4</v>
          </cell>
        </row>
        <row r="70">
          <cell r="T70">
            <v>2019</v>
          </cell>
          <cell r="U70">
            <v>697</v>
          </cell>
          <cell r="V70">
            <v>82</v>
          </cell>
          <cell r="W70">
            <v>114</v>
          </cell>
          <cell r="X70">
            <v>13</v>
          </cell>
          <cell r="Y70">
            <v>2</v>
          </cell>
        </row>
        <row r="71">
          <cell r="T71">
            <v>2020</v>
          </cell>
          <cell r="U71">
            <v>577</v>
          </cell>
          <cell r="V71">
            <v>47</v>
          </cell>
          <cell r="W71">
            <v>113</v>
          </cell>
          <cell r="X71">
            <v>10</v>
          </cell>
          <cell r="Y71">
            <v>3</v>
          </cell>
        </row>
        <row r="72">
          <cell r="T72">
            <v>2021</v>
          </cell>
          <cell r="U72">
            <v>652</v>
          </cell>
          <cell r="V72">
            <v>60</v>
          </cell>
          <cell r="W72">
            <v>117</v>
          </cell>
          <cell r="X72">
            <v>16</v>
          </cell>
          <cell r="Y72">
            <v>5</v>
          </cell>
        </row>
        <row r="73">
          <cell r="T73">
            <v>2022</v>
          </cell>
          <cell r="U73">
            <v>647</v>
          </cell>
          <cell r="V73">
            <v>48</v>
          </cell>
          <cell r="W73">
            <v>109</v>
          </cell>
          <cell r="X73">
            <v>17</v>
          </cell>
          <cell r="Y73">
            <v>2</v>
          </cell>
        </row>
        <row r="74">
          <cell r="T74">
            <v>2023</v>
          </cell>
          <cell r="U74">
            <v>592</v>
          </cell>
          <cell r="V74">
            <v>65</v>
          </cell>
          <cell r="W74">
            <v>120</v>
          </cell>
          <cell r="X74">
            <v>14</v>
          </cell>
          <cell r="Y74">
            <v>1</v>
          </cell>
        </row>
        <row r="75">
          <cell r="T75">
            <v>2024</v>
          </cell>
          <cell r="U75">
            <v>604</v>
          </cell>
          <cell r="V75">
            <v>61</v>
          </cell>
          <cell r="W75">
            <v>110</v>
          </cell>
          <cell r="X75">
            <v>22</v>
          </cell>
          <cell r="Y75">
            <v>5</v>
          </cell>
        </row>
        <row r="77">
          <cell r="U77" t="str">
            <v>(5) Property Damage Only</v>
          </cell>
          <cell r="V77" t="str">
            <v>(4) Injury Possible</v>
          </cell>
          <cell r="W77" t="str">
            <v>(3) Minor Injury Suspected</v>
          </cell>
          <cell r="X77" t="str">
            <v>(2) Serious Injury Suspected</v>
          </cell>
          <cell r="Y77" t="str">
            <v>(1) Fatal</v>
          </cell>
        </row>
        <row r="78">
          <cell r="T78">
            <v>2015</v>
          </cell>
          <cell r="U78">
            <v>289</v>
          </cell>
          <cell r="V78">
            <v>55</v>
          </cell>
          <cell r="W78">
            <v>40</v>
          </cell>
          <cell r="X78">
            <v>12</v>
          </cell>
          <cell r="Y78">
            <v>2</v>
          </cell>
        </row>
        <row r="79">
          <cell r="T79">
            <v>2016</v>
          </cell>
          <cell r="U79">
            <v>318</v>
          </cell>
          <cell r="V79">
            <v>54</v>
          </cell>
          <cell r="W79">
            <v>36</v>
          </cell>
          <cell r="X79">
            <v>13</v>
          </cell>
        </row>
        <row r="80">
          <cell r="T80">
            <v>2017</v>
          </cell>
          <cell r="U80">
            <v>315</v>
          </cell>
          <cell r="V80">
            <v>53</v>
          </cell>
          <cell r="W80">
            <v>47</v>
          </cell>
          <cell r="X80">
            <v>9</v>
          </cell>
          <cell r="Y80">
            <v>2</v>
          </cell>
        </row>
        <row r="81">
          <cell r="T81">
            <v>2018</v>
          </cell>
          <cell r="U81">
            <v>363</v>
          </cell>
          <cell r="V81">
            <v>59</v>
          </cell>
          <cell r="W81">
            <v>51</v>
          </cell>
          <cell r="X81">
            <v>15</v>
          </cell>
          <cell r="Y81">
            <v>2</v>
          </cell>
        </row>
        <row r="82">
          <cell r="T82">
            <v>2019</v>
          </cell>
          <cell r="U82">
            <v>398</v>
          </cell>
          <cell r="V82">
            <v>57</v>
          </cell>
          <cell r="W82">
            <v>61</v>
          </cell>
          <cell r="X82">
            <v>8</v>
          </cell>
          <cell r="Y82">
            <v>2</v>
          </cell>
        </row>
        <row r="83">
          <cell r="T83">
            <v>2020</v>
          </cell>
          <cell r="U83">
            <v>300</v>
          </cell>
          <cell r="V83">
            <v>27</v>
          </cell>
          <cell r="W83">
            <v>52</v>
          </cell>
          <cell r="X83">
            <v>6</v>
          </cell>
          <cell r="Y83">
            <v>1</v>
          </cell>
        </row>
        <row r="84">
          <cell r="T84">
            <v>2021</v>
          </cell>
          <cell r="U84">
            <v>352</v>
          </cell>
          <cell r="V84">
            <v>44</v>
          </cell>
          <cell r="W84">
            <v>58</v>
          </cell>
          <cell r="X84">
            <v>12</v>
          </cell>
          <cell r="Y84">
            <v>3</v>
          </cell>
        </row>
        <row r="85">
          <cell r="T85">
            <v>2022</v>
          </cell>
          <cell r="U85">
            <v>350</v>
          </cell>
          <cell r="V85">
            <v>36</v>
          </cell>
          <cell r="W85">
            <v>67</v>
          </cell>
          <cell r="X85">
            <v>11</v>
          </cell>
          <cell r="Y85">
            <v>4</v>
          </cell>
        </row>
        <row r="86">
          <cell r="T86">
            <v>2023</v>
          </cell>
          <cell r="U86">
            <v>390</v>
          </cell>
          <cell r="V86">
            <v>38</v>
          </cell>
          <cell r="W86">
            <v>67</v>
          </cell>
          <cell r="X86">
            <v>8</v>
          </cell>
          <cell r="Y86">
            <v>1</v>
          </cell>
        </row>
        <row r="87">
          <cell r="T87">
            <v>2024</v>
          </cell>
          <cell r="U87">
            <v>385</v>
          </cell>
          <cell r="V87">
            <v>42</v>
          </cell>
          <cell r="W87">
            <v>79</v>
          </cell>
          <cell r="X87">
            <v>13</v>
          </cell>
          <cell r="Y87">
            <v>4</v>
          </cell>
        </row>
        <row r="89">
          <cell r="U89" t="str">
            <v>(5) Property Damage Only</v>
          </cell>
          <cell r="V89" t="str">
            <v>(4) Injury Possible</v>
          </cell>
          <cell r="W89" t="str">
            <v>(3) Minor Injury Suspected</v>
          </cell>
          <cell r="X89" t="str">
            <v>(2) Serious Injury Suspected</v>
          </cell>
          <cell r="Y89" t="str">
            <v>(1) Fatal</v>
          </cell>
        </row>
        <row r="90">
          <cell r="T90">
            <v>2015</v>
          </cell>
          <cell r="U90">
            <v>206</v>
          </cell>
          <cell r="V90">
            <v>26</v>
          </cell>
          <cell r="W90">
            <v>27</v>
          </cell>
          <cell r="X90">
            <v>8</v>
          </cell>
          <cell r="Y90">
            <v>2</v>
          </cell>
        </row>
        <row r="91">
          <cell r="T91">
            <v>2016</v>
          </cell>
          <cell r="U91">
            <v>183</v>
          </cell>
          <cell r="V91">
            <v>33</v>
          </cell>
          <cell r="W91">
            <v>20</v>
          </cell>
          <cell r="X91">
            <v>8</v>
          </cell>
        </row>
        <row r="92">
          <cell r="T92">
            <v>2017</v>
          </cell>
          <cell r="U92">
            <v>181</v>
          </cell>
          <cell r="V92">
            <v>29</v>
          </cell>
          <cell r="W92">
            <v>28</v>
          </cell>
          <cell r="X92">
            <v>8</v>
          </cell>
          <cell r="Y92">
            <v>1</v>
          </cell>
        </row>
        <row r="93">
          <cell r="T93">
            <v>2018</v>
          </cell>
          <cell r="U93">
            <v>199</v>
          </cell>
          <cell r="V93">
            <v>25</v>
          </cell>
          <cell r="W93">
            <v>24</v>
          </cell>
          <cell r="X93">
            <v>7</v>
          </cell>
          <cell r="Y93">
            <v>3</v>
          </cell>
        </row>
        <row r="94">
          <cell r="T94">
            <v>2019</v>
          </cell>
          <cell r="U94">
            <v>116</v>
          </cell>
          <cell r="V94">
            <v>11</v>
          </cell>
          <cell r="W94">
            <v>11</v>
          </cell>
          <cell r="X94">
            <v>2</v>
          </cell>
        </row>
        <row r="95">
          <cell r="T95">
            <v>2020</v>
          </cell>
          <cell r="U95">
            <v>121</v>
          </cell>
          <cell r="V95">
            <v>7</v>
          </cell>
          <cell r="W95">
            <v>13</v>
          </cell>
          <cell r="X95">
            <v>2</v>
          </cell>
        </row>
        <row r="96">
          <cell r="T96">
            <v>2021</v>
          </cell>
          <cell r="U96">
            <v>100</v>
          </cell>
          <cell r="V96">
            <v>7</v>
          </cell>
          <cell r="W96">
            <v>21</v>
          </cell>
          <cell r="X96">
            <v>2</v>
          </cell>
          <cell r="Y96">
            <v>1</v>
          </cell>
        </row>
        <row r="97">
          <cell r="T97">
            <v>2022</v>
          </cell>
          <cell r="U97">
            <v>97</v>
          </cell>
          <cell r="V97">
            <v>4</v>
          </cell>
          <cell r="W97">
            <v>12</v>
          </cell>
          <cell r="X97">
            <v>8</v>
          </cell>
          <cell r="Y97">
            <v>1</v>
          </cell>
        </row>
        <row r="98">
          <cell r="T98">
            <v>2023</v>
          </cell>
          <cell r="U98">
            <v>106</v>
          </cell>
          <cell r="V98">
            <v>12</v>
          </cell>
          <cell r="W98">
            <v>16</v>
          </cell>
          <cell r="X98">
            <v>1</v>
          </cell>
          <cell r="Y98">
            <v>1</v>
          </cell>
        </row>
        <row r="99">
          <cell r="T99">
            <v>2024</v>
          </cell>
          <cell r="U99">
            <v>109</v>
          </cell>
          <cell r="V99">
            <v>2</v>
          </cell>
          <cell r="W99">
            <v>25</v>
          </cell>
          <cell r="X99">
            <v>3</v>
          </cell>
          <cell r="Y99">
            <v>1</v>
          </cell>
        </row>
      </sheetData>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16866C-BC39-4986-86AF-7BD8B632F3C0}" name="Table1" displayName="Table1" ref="B18:H30" totalsRowShown="0" headerRowDxfId="94" dataDxfId="93">
  <tableColumns count="7">
    <tableColumn id="1" xr3:uid="{A4324A5A-0361-4082-B7DA-418AF6F1E076}" name="Year" dataDxfId="92"/>
    <tableColumn id="2" xr3:uid="{01628256-D58E-4886-A004-3AC504F57CD8}" name="Fatalities" dataDxfId="91"/>
    <tableColumn id="3" xr3:uid="{AE317D90-0D61-408A-80DC-EDA3C6460AE9}" name="Serious Injuries" dataDxfId="90"/>
    <tableColumn id="4" xr3:uid="{F4DAA7F5-0078-454C-B98E-5D43CA9B8D59}" name="Minor Injuries" dataDxfId="89"/>
    <tableColumn id="5" xr3:uid="{EF3B2A56-B1D5-466C-ADB3-D6EA0A8D635D}" name="Possible Injuries" dataDxfId="88"/>
    <tableColumn id="6" xr3:uid="{F6F96B4F-5D3E-4F5D-B4E6-1865B62B075C}" name="Property Damage Only" dataDxfId="87"/>
    <tableColumn id="7" xr3:uid="{B596EB6B-83AC-44D3-8156-4035A5204CFA}" name="TOTAL" dataDxfId="86">
      <calculatedColumnFormula>SUM(Table1[[#This Row],[Fatalities]:[Property Damage Only]])</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FE91B24-406E-4A4B-BD82-E3268AAF22D3}" name="Table14611" displayName="Table14611" ref="BZ27:CF39" totalsRowShown="0" headerRowDxfId="17" dataDxfId="16">
  <tableColumns count="7">
    <tableColumn id="1" xr3:uid="{371F5D59-243B-4EA3-862C-A6F4FBF6DE90}" name="Year" dataDxfId="15"/>
    <tableColumn id="2" xr3:uid="{93D30CD7-BBDC-4A00-B28E-F58474334648}" name="Fatalities" dataDxfId="14"/>
    <tableColumn id="3" xr3:uid="{ED2A17EE-84CE-4B2C-8E7F-04353438501D}" name="Serious Injuries" dataDxfId="13"/>
    <tableColumn id="4" xr3:uid="{7B10E5F4-38B7-40C6-8773-1D182A30233C}" name="Minor Injuries" dataDxfId="12"/>
    <tableColumn id="5" xr3:uid="{073CA877-28E6-4B13-8460-02956AD806F6}" name="Possible Injuries" dataDxfId="11"/>
    <tableColumn id="6" xr3:uid="{57C8BF86-CB1A-4CDD-A5ED-FBD616C72C87}" name="Property Damage Only" dataDxfId="10"/>
    <tableColumn id="7" xr3:uid="{9B6956F9-0E60-4E9D-A862-ECC140E085E7}" name="TOTAL" dataDxfId="9">
      <calculatedColumnFormula>SUM(Table14611[[#This Row],[Fatalities]:[Property Damage Only]])</calculatedColumnFormula>
    </tableColumn>
  </tableColumns>
  <tableStyleInfo name="TableStyleMedium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4B5E0DF-0043-4098-B733-C845598692ED}" name="Table14612" displayName="Table14612" ref="CO27:CU39" totalsRowShown="0" headerRowDxfId="8" dataDxfId="7">
  <tableColumns count="7">
    <tableColumn id="1" xr3:uid="{4E256C4C-C5F0-41B2-A9B9-185647C53C76}" name="Year" dataDxfId="6"/>
    <tableColumn id="2" xr3:uid="{C47FAB1C-9353-473C-A7C8-34DD434380C1}" name="Fatalities" dataDxfId="5"/>
    <tableColumn id="3" xr3:uid="{0F250DF5-316C-4755-A710-7E22FB6B045C}" name="Serious Injuries" dataDxfId="4"/>
    <tableColumn id="4" xr3:uid="{A79A8480-CC69-4104-80BD-B6221B0CC72F}" name="Minor Injuries" dataDxfId="3"/>
    <tableColumn id="5" xr3:uid="{44573985-6785-4610-BC86-BD9438F3B3F4}" name="Possible Injuries" dataDxfId="2"/>
    <tableColumn id="6" xr3:uid="{05E5A6DE-3C12-4B53-B769-E9A31605C0AB}" name="Property Damage Only" dataDxfId="1"/>
    <tableColumn id="7" xr3:uid="{6EF4B907-38F7-48BB-AAAC-C285834950C6}" name="TOTAL" dataDxfId="0">
      <calculatedColumnFormula>SUM(Table14612[[#This Row],[Fatalities]:[Property Damage Only]])</calculatedColumnFormula>
    </tableColumn>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F389C2-F964-47F9-A78B-51D63CC47DE4}" name="Table15" displayName="Table15" ref="J18:K29" totalsRowShown="0" headerRowDxfId="85" dataDxfId="84">
  <tableColumns count="2">
    <tableColumn id="1" xr3:uid="{22BA2123-9BD5-4A35-933F-0C52CCC473A0}" name="Year" dataDxfId="83"/>
    <tableColumn id="2" xr3:uid="{FD7FBFBC-1C9B-4B80-A94A-D2773932DB80}" name="Days w/o Fatalities" dataDxfId="82"/>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21BC2EA-05C8-4657-B8B5-72C38A299E17}" name="Table12" displayName="Table12" ref="N9:T198" totalsRowShown="0" headerRowDxfId="81" dataDxfId="80">
  <autoFilter ref="N9:T198" xr:uid="{521BC2EA-05C8-4657-B8B5-72C38A299E17}"/>
  <tableColumns count="7">
    <tableColumn id="1" xr3:uid="{5BCFAA62-891F-4886-9C4E-3FF5AD4970CC}" name="Route Type" dataDxfId="79"/>
    <tableColumn id="2" xr3:uid="{6F55C990-5850-413E-B922-686A67A3DD20}" name="Route Number" dataDxfId="78"/>
    <tableColumn id="3" xr3:uid="{B63CB812-D1BA-4BE6-891B-117322A60FBD}" name="Begin Mile Point" dataDxfId="77"/>
    <tableColumn id="4" xr3:uid="{51A40005-5E34-4080-8620-0F7738976532}" name="End Mile Point" dataDxfId="76"/>
    <tableColumn id="5" xr3:uid="{AB7FFE05-312B-4CC6-A0D7-86905A33729C}" name="Street Name " dataDxfId="75"/>
    <tableColumn id="6" xr3:uid="{20EF781E-C0D4-4836-9B34-8EC4C3673504}" name="Jurisdiction" dataDxfId="74"/>
    <tableColumn id="7" xr3:uid="{A6083775-EF6F-4FED-82F8-CE938D78B89A}" name="Risk Score" dataDxfId="7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B31033D-DEEB-443B-8B5F-51CB290A16FC}" name="Table13" displayName="Table13" ref="B9:I509" totalsRowShown="0" headerRowDxfId="72" dataDxfId="71">
  <autoFilter ref="B9:I509" xr:uid="{3B31033D-DEEB-443B-8B5F-51CB290A16FC}"/>
  <tableColumns count="8">
    <tableColumn id="1" xr3:uid="{57263B84-88F3-486B-A027-77A3CCA99598}" name="County Rank" dataDxfId="70"/>
    <tableColumn id="2" xr3:uid="{C27063B9-C8F7-4FCA-AF95-34E8660A20B8}" name="Route Type" dataDxfId="69"/>
    <tableColumn id="3" xr3:uid="{28ECBF87-E28F-418D-BCF7-C1622CBBAE16}" name="Route Number" dataDxfId="68"/>
    <tableColumn id="4" xr3:uid="{F970A74D-3744-4360-AEFB-01A52235935C}" name="Begin Mile Point" dataDxfId="67"/>
    <tableColumn id="5" xr3:uid="{7BC491FF-D97E-4703-AAFB-7D74B8CB5D1F}" name="End Mile Point" dataDxfId="66"/>
    <tableColumn id="6" xr3:uid="{DA7E96E0-791D-4C9C-A951-62A697684EB8}" name="Street Name" dataDxfId="65"/>
    <tableColumn id="7" xr3:uid="{2A3A1BB9-A6C2-4D3F-B339-5A155E21D721}" name="Jurisdiction" dataDxfId="64"/>
    <tableColumn id="8" xr3:uid="{129D4E09-9A59-4BBF-93FD-E75EEDFFCAA7}" name="EPDO" dataDxfId="6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1CD228D-FC30-46A4-8C0C-16A72529E92D}" name="Table14" displayName="Table14" ref="B40:H52" totalsRowShown="0" headerRowDxfId="62" dataDxfId="61">
  <tableColumns count="7">
    <tableColumn id="1" xr3:uid="{024A29A8-A459-443D-9173-BC9BA141FA8A}" name="Year" dataDxfId="60"/>
    <tableColumn id="2" xr3:uid="{36D64BB8-27B0-4B93-BBB8-99142BB2C33C}" name="Fatalities" dataDxfId="59"/>
    <tableColumn id="3" xr3:uid="{E70E4407-5B7D-4C32-AD77-9743F871A7B3}" name="Serious Injuries" dataDxfId="58"/>
    <tableColumn id="4" xr3:uid="{CF4138DD-FDC9-463B-A810-E5F3D97BEDFD}" name="Minor Injuries" dataDxfId="57"/>
    <tableColumn id="5" xr3:uid="{ECEF73F2-5262-4AA2-89DC-835FE9B33B9A}" name="Possible Injuries" dataDxfId="56"/>
    <tableColumn id="6" xr3:uid="{7FADC71C-218E-49AD-9554-B67F6E2FA45F}" name="Property Damage Only" dataDxfId="55"/>
    <tableColumn id="7" xr3:uid="{08653177-C34C-4027-AE9D-275D89C0CEC3}" name="TOTAL" dataDxfId="54">
      <calculatedColumnFormula>SUM(Table14[[#This Row],[Fatalities]:[Property Damage Only]])</calculatedColumnFormula>
    </tableColumn>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897D09-7557-4EE6-8949-605F3624ABC8}" name="Table146" displayName="Table146" ref="S27:Y39" totalsRowShown="0" headerRowDxfId="53" dataDxfId="52">
  <tableColumns count="7">
    <tableColumn id="1" xr3:uid="{272ED07C-3934-42F0-AF25-A026683AACDF}" name="Year" dataDxfId="51"/>
    <tableColumn id="2" xr3:uid="{3342B0AF-2DA8-4696-89A6-07CFA5689A5A}" name="Fatalities" dataDxfId="50"/>
    <tableColumn id="3" xr3:uid="{27A9FACB-FCC7-4450-87B2-39C1245BA01C}" name="Serious Injuries" dataDxfId="49"/>
    <tableColumn id="4" xr3:uid="{25063B1A-6FB6-4DDB-BCD4-4F0CD0B9A3C0}" name="Minor Injuries" dataDxfId="48"/>
    <tableColumn id="5" xr3:uid="{ED4817CE-2CD7-40FE-B8AF-FE54124F2683}" name="Possible Injuries" dataDxfId="47"/>
    <tableColumn id="6" xr3:uid="{696F0997-164D-4AD0-849C-9CECA71A7E90}" name="Property Damage Only" dataDxfId="46"/>
    <tableColumn id="7" xr3:uid="{C8A26039-F12E-428F-984B-F7AB70993F60}" name="TOTAL" dataDxfId="45">
      <calculatedColumnFormula>SUM(Table146[[#This Row],[Fatalities]:[Property Damage Only]])</calculatedColumnFormula>
    </tableColumn>
  </tableColumns>
  <tableStyleInfo name="TableStyleMedium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E831EF4-CCF8-41D5-863D-DACEE758FA76}" name="Table1467" displayName="Table1467" ref="AG27:AM39" totalsRowShown="0" headerRowDxfId="44" dataDxfId="43">
  <tableColumns count="7">
    <tableColumn id="1" xr3:uid="{E89C8D37-930F-4829-A368-45669570C2B4}" name="Year" dataDxfId="42"/>
    <tableColumn id="2" xr3:uid="{BC6DCD81-6C94-4222-8372-F0BA4221EC29}" name="Fatalities" dataDxfId="41"/>
    <tableColumn id="3" xr3:uid="{C7D61E33-A363-467D-B1A7-AFC53504D5C6}" name="Serious Injuries" dataDxfId="40"/>
    <tableColumn id="4" xr3:uid="{47263EF4-B94E-45A5-9A18-230480BA6F9A}" name="Minor Injuries" dataDxfId="39"/>
    <tableColumn id="5" xr3:uid="{371CD429-4AEB-46C7-8483-EA0DB511FE3F}" name="Possible Injuries" dataDxfId="38"/>
    <tableColumn id="6" xr3:uid="{5933B615-B453-4B53-91B8-F5BDDCCC8848}" name="Property Damage Only" dataDxfId="37"/>
    <tableColumn id="7" xr3:uid="{61F9599B-D127-47E7-AA20-9B0B1927B2EA}" name="TOTAL" dataDxfId="36">
      <calculatedColumnFormula>SUM(Table1467[[#This Row],[Fatalities]:[Property Damage Only]])</calculatedColumnFormula>
    </tableColumn>
  </tableColumns>
  <tableStyleInfo name="TableStyleMedium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CD915C2-7BA0-4D68-88B2-D9864026D0AB}" name="Table1468" displayName="Table1468" ref="AV27:BB39" totalsRowShown="0" headerRowDxfId="35" dataDxfId="34">
  <tableColumns count="7">
    <tableColumn id="1" xr3:uid="{FECC2070-776F-42E0-8379-3FFB315D2C65}" name="Year" dataDxfId="33"/>
    <tableColumn id="2" xr3:uid="{6DC79396-AA54-4302-B091-BA1E82851BD0}" name="Fatalities" dataDxfId="32"/>
    <tableColumn id="3" xr3:uid="{7766720B-059A-4B88-A687-F18CC27CC8AF}" name="Serious Injuries" dataDxfId="31"/>
    <tableColumn id="4" xr3:uid="{9A649C5D-0189-4A23-B482-A9EB4417DDFA}" name="Minor Injuries" dataDxfId="30"/>
    <tableColumn id="5" xr3:uid="{07B810A7-6877-4B02-B1AA-15D9B698460F}" name="Possible Injuries" dataDxfId="29"/>
    <tableColumn id="6" xr3:uid="{E13E5ADF-AEEA-40C5-B5B3-A5434F1EBC2C}" name="Property Damage Only" dataDxfId="28"/>
    <tableColumn id="7" xr3:uid="{2EECF49B-249E-47EA-A414-89C915084C2F}" name="TOTAL" dataDxfId="27">
      <calculatedColumnFormula>SUM(Table1468[[#This Row],[Fatalities]:[Property Damage Only]])</calculatedColumnFormula>
    </tableColumn>
  </tableColumns>
  <tableStyleInfo name="TableStyleMedium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293354F-31B8-490A-9B32-71B6BB0AFECB}" name="Table14610" displayName="Table14610" ref="BK27:BQ39" totalsRowShown="0" headerRowDxfId="26" dataDxfId="25">
  <tableColumns count="7">
    <tableColumn id="1" xr3:uid="{30FB802D-5BC8-4D1A-BD1D-E490C16295E4}" name="Year" dataDxfId="24"/>
    <tableColumn id="2" xr3:uid="{66240A79-054A-4066-93E1-4C840C5DB7B6}" name="Fatalities" dataDxfId="23"/>
    <tableColumn id="3" xr3:uid="{69E8CD2B-9E98-43A0-B1CF-A18BB7DA4E91}" name="Serious Injuries" dataDxfId="22"/>
    <tableColumn id="4" xr3:uid="{0E494DC3-3395-47DC-BD15-F89AC6940292}" name="Minor Injuries" dataDxfId="21"/>
    <tableColumn id="5" xr3:uid="{6FD0AE9D-4F14-47B0-A339-45ECE20312AE}" name="Possible Injuries" dataDxfId="20"/>
    <tableColumn id="6" xr3:uid="{16C4B8F1-19A3-4A8D-A91F-38BCA1E42B5A}" name="Property Damage Only" dataDxfId="19"/>
    <tableColumn id="7" xr3:uid="{11386569-1F6F-49ED-8DCD-534C8BE1E1C5}" name="TOTAL" dataDxfId="18">
      <calculatedColumnFormula>SUM(Table14610[[#This Row],[Fatalities]:[Property Damage Only]])</calculatedColumnFormula>
    </tableColumn>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MEGA">
      <a:dk1>
        <a:sysClr val="windowText" lastClr="000000"/>
      </a:dk1>
      <a:lt1>
        <a:sysClr val="window" lastClr="FFFFFF"/>
      </a:lt1>
      <a:dk2>
        <a:srgbClr val="0E2841"/>
      </a:dk2>
      <a:lt2>
        <a:srgbClr val="E8E8E8"/>
      </a:lt2>
      <a:accent1>
        <a:srgbClr val="377A40"/>
      </a:accent1>
      <a:accent2>
        <a:srgbClr val="FDA800"/>
      </a:accent2>
      <a:accent3>
        <a:srgbClr val="BFBF99"/>
      </a:accent3>
      <a:accent4>
        <a:srgbClr val="C79D5C"/>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omegadistrict.org/wp-content/uploads/2026/05/FINAL-OMEGA-Regional-Roadway-Safety-Plan.pdf" TargetMode="Externa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drawing" Target="../drawings/drawing2.xml"/><Relationship Id="rId1" Type="http://schemas.openxmlformats.org/officeDocument/2006/relationships/hyperlink" Target="https://omegadistrict.org/wp-content/uploads/2026/05/FINAL-OMEGA-Regional-Roadway-Safety-Plan.pdf" TargetMode="External"/><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5A95C-0AFB-43BF-9837-AC8253E8014F}">
  <dimension ref="A1:K30"/>
  <sheetViews>
    <sheetView tabSelected="1" workbookViewId="0">
      <selection activeCell="D8" sqref="D8"/>
    </sheetView>
  </sheetViews>
  <sheetFormatPr defaultColWidth="9.140625" defaultRowHeight="15" x14ac:dyDescent="0.25"/>
  <cols>
    <col min="1" max="1" width="22.42578125" style="1" bestFit="1" customWidth="1"/>
    <col min="2" max="6" width="10.42578125" style="1" customWidth="1"/>
    <col min="7" max="7" width="12.85546875" style="1" customWidth="1"/>
    <col min="8" max="10" width="9.140625" style="1"/>
    <col min="11" max="11" width="10.28515625" style="1" customWidth="1"/>
    <col min="12" max="16384" width="9.140625" style="1"/>
  </cols>
  <sheetData>
    <row r="1" spans="1:10" ht="28.5" x14ac:dyDescent="0.45">
      <c r="A1" s="5" t="s">
        <v>262</v>
      </c>
    </row>
    <row r="3" spans="1:10" x14ac:dyDescent="0.25">
      <c r="A3" s="1" t="s">
        <v>11</v>
      </c>
    </row>
    <row r="4" spans="1:10" x14ac:dyDescent="0.25">
      <c r="A4" s="1" t="s">
        <v>12</v>
      </c>
    </row>
    <row r="6" spans="1:10" x14ac:dyDescent="0.25">
      <c r="A6" s="7" t="s">
        <v>13</v>
      </c>
    </row>
    <row r="7" spans="1:10" x14ac:dyDescent="0.25">
      <c r="A7" s="1" t="s">
        <v>15</v>
      </c>
      <c r="B7" s="1" t="s">
        <v>60</v>
      </c>
    </row>
    <row r="8" spans="1:10" x14ac:dyDescent="0.25">
      <c r="B8" t="s">
        <v>270</v>
      </c>
    </row>
    <row r="9" spans="1:10" x14ac:dyDescent="0.25">
      <c r="B9" s="19" t="s">
        <v>269</v>
      </c>
    </row>
    <row r="11" spans="1:10" x14ac:dyDescent="0.25">
      <c r="A11" s="1" t="s">
        <v>24</v>
      </c>
      <c r="B11" s="1" t="s">
        <v>26</v>
      </c>
    </row>
    <row r="12" spans="1:10" x14ac:dyDescent="0.25">
      <c r="B12" s="1" t="s">
        <v>27</v>
      </c>
    </row>
    <row r="14" spans="1:10" x14ac:dyDescent="0.25">
      <c r="A14" s="1" t="s">
        <v>25</v>
      </c>
      <c r="B14" s="1" t="s">
        <v>61</v>
      </c>
    </row>
    <row r="16" spans="1:10" x14ac:dyDescent="0.25">
      <c r="B16" s="1" t="s">
        <v>14</v>
      </c>
      <c r="J16" s="1" t="s">
        <v>263</v>
      </c>
    </row>
    <row r="18" spans="2:11" ht="29.1" customHeight="1" x14ac:dyDescent="0.25">
      <c r="B18" s="3" t="s">
        <v>16</v>
      </c>
      <c r="C18" s="3" t="s">
        <v>19</v>
      </c>
      <c r="D18" s="4" t="s">
        <v>21</v>
      </c>
      <c r="E18" s="4" t="s">
        <v>22</v>
      </c>
      <c r="F18" s="4" t="s">
        <v>23</v>
      </c>
      <c r="G18" s="4" t="s">
        <v>17</v>
      </c>
      <c r="H18" s="3" t="s">
        <v>18</v>
      </c>
      <c r="J18" s="3" t="s">
        <v>16</v>
      </c>
      <c r="K18" s="4" t="s">
        <v>62</v>
      </c>
    </row>
    <row r="19" spans="2:11" x14ac:dyDescent="0.25">
      <c r="B19" s="3">
        <v>2015</v>
      </c>
      <c r="C19" s="3">
        <v>7</v>
      </c>
      <c r="D19" s="3">
        <v>61</v>
      </c>
      <c r="E19" s="3">
        <v>238</v>
      </c>
      <c r="F19" s="3">
        <v>288</v>
      </c>
      <c r="G19" s="3">
        <v>1864</v>
      </c>
      <c r="H19" s="3">
        <f>SUM(Table1[[#This Row],[Fatalities]:[Property Damage Only]])</f>
        <v>2458</v>
      </c>
      <c r="J19" s="3">
        <v>2015</v>
      </c>
      <c r="K19" s="3">
        <v>358</v>
      </c>
    </row>
    <row r="20" spans="2:11" x14ac:dyDescent="0.25">
      <c r="B20" s="3">
        <v>2016</v>
      </c>
      <c r="C20" s="3">
        <v>6</v>
      </c>
      <c r="D20" s="3">
        <v>82</v>
      </c>
      <c r="E20" s="3">
        <v>253</v>
      </c>
      <c r="F20" s="3">
        <v>270</v>
      </c>
      <c r="G20" s="3">
        <v>1936</v>
      </c>
      <c r="H20" s="3">
        <f>SUM(Table1[[#This Row],[Fatalities]:[Property Damage Only]])</f>
        <v>2547</v>
      </c>
      <c r="J20" s="3">
        <v>2016</v>
      </c>
      <c r="K20" s="3">
        <v>360</v>
      </c>
    </row>
    <row r="21" spans="2:11" x14ac:dyDescent="0.25">
      <c r="B21" s="3">
        <v>2017</v>
      </c>
      <c r="C21" s="3">
        <v>19</v>
      </c>
      <c r="D21" s="3">
        <v>62</v>
      </c>
      <c r="E21" s="3">
        <v>233</v>
      </c>
      <c r="F21" s="3">
        <v>298</v>
      </c>
      <c r="G21" s="3">
        <v>1793</v>
      </c>
      <c r="H21" s="3">
        <f>SUM(Table1[[#This Row],[Fatalities]:[Property Damage Only]])</f>
        <v>2405</v>
      </c>
      <c r="J21" s="3">
        <v>2017</v>
      </c>
      <c r="K21" s="3">
        <v>348</v>
      </c>
    </row>
    <row r="22" spans="2:11" x14ac:dyDescent="0.25">
      <c r="B22" s="3">
        <v>2018</v>
      </c>
      <c r="C22" s="3">
        <v>10</v>
      </c>
      <c r="D22" s="3">
        <v>66</v>
      </c>
      <c r="E22" s="3">
        <v>215</v>
      </c>
      <c r="F22" s="3">
        <v>273</v>
      </c>
      <c r="G22" s="3">
        <v>1850</v>
      </c>
      <c r="H22" s="3">
        <f>SUM(Table1[[#This Row],[Fatalities]:[Property Damage Only]])</f>
        <v>2414</v>
      </c>
      <c r="J22" s="3">
        <v>2018</v>
      </c>
      <c r="K22" s="3">
        <v>355</v>
      </c>
    </row>
    <row r="23" spans="2:11" x14ac:dyDescent="0.25">
      <c r="B23" s="3">
        <v>2019</v>
      </c>
      <c r="C23" s="3">
        <v>9</v>
      </c>
      <c r="D23" s="3">
        <v>41</v>
      </c>
      <c r="E23" s="3">
        <v>202</v>
      </c>
      <c r="F23" s="3">
        <v>309</v>
      </c>
      <c r="G23" s="3">
        <v>1981</v>
      </c>
      <c r="H23" s="3">
        <f>SUM(Table1[[#This Row],[Fatalities]:[Property Damage Only]])</f>
        <v>2542</v>
      </c>
      <c r="J23" s="3">
        <v>2019</v>
      </c>
      <c r="K23" s="3">
        <v>356</v>
      </c>
    </row>
    <row r="24" spans="2:11" x14ac:dyDescent="0.25">
      <c r="B24" s="3">
        <v>2020</v>
      </c>
      <c r="C24" s="3">
        <v>11</v>
      </c>
      <c r="D24" s="3">
        <v>32</v>
      </c>
      <c r="E24" s="3">
        <v>127</v>
      </c>
      <c r="F24" s="3">
        <v>278</v>
      </c>
      <c r="G24" s="3">
        <v>1647</v>
      </c>
      <c r="H24" s="3">
        <f>SUM(Table1[[#This Row],[Fatalities]:[Property Damage Only]])</f>
        <v>2095</v>
      </c>
      <c r="J24" s="3">
        <v>2020</v>
      </c>
      <c r="K24" s="3">
        <v>355</v>
      </c>
    </row>
    <row r="25" spans="2:11" x14ac:dyDescent="0.25">
      <c r="B25" s="3">
        <v>2021</v>
      </c>
      <c r="C25" s="3">
        <v>11</v>
      </c>
      <c r="D25" s="3">
        <v>44</v>
      </c>
      <c r="E25" s="3">
        <v>150</v>
      </c>
      <c r="F25" s="3">
        <v>292</v>
      </c>
      <c r="G25" s="3">
        <v>1867</v>
      </c>
      <c r="H25" s="3">
        <f>SUM(Table1[[#This Row],[Fatalities]:[Property Damage Only]])</f>
        <v>2364</v>
      </c>
      <c r="J25" s="3">
        <v>2021</v>
      </c>
      <c r="K25" s="3">
        <v>354</v>
      </c>
    </row>
    <row r="26" spans="2:11" x14ac:dyDescent="0.25">
      <c r="B26" s="3">
        <v>2022</v>
      </c>
      <c r="C26" s="3">
        <v>10</v>
      </c>
      <c r="D26" s="3">
        <v>53</v>
      </c>
      <c r="E26" s="3">
        <v>124</v>
      </c>
      <c r="F26" s="3">
        <v>299</v>
      </c>
      <c r="G26" s="3">
        <v>1935</v>
      </c>
      <c r="H26" s="3">
        <f>SUM(Table1[[#This Row],[Fatalities]:[Property Damage Only]])</f>
        <v>2421</v>
      </c>
      <c r="J26" s="3">
        <v>2022</v>
      </c>
      <c r="K26" s="3">
        <v>355</v>
      </c>
    </row>
    <row r="27" spans="2:11" x14ac:dyDescent="0.25">
      <c r="B27" s="3">
        <v>2023</v>
      </c>
      <c r="C27" s="3">
        <v>5</v>
      </c>
      <c r="D27" s="3">
        <v>54</v>
      </c>
      <c r="E27" s="3">
        <v>159</v>
      </c>
      <c r="F27" s="3">
        <v>285</v>
      </c>
      <c r="G27" s="3">
        <v>1840</v>
      </c>
      <c r="H27" s="3">
        <f>SUM(Table1[[#This Row],[Fatalities]:[Property Damage Only]])</f>
        <v>2343</v>
      </c>
      <c r="J27" s="3">
        <v>2023</v>
      </c>
      <c r="K27" s="3">
        <v>360</v>
      </c>
    </row>
    <row r="28" spans="2:11" x14ac:dyDescent="0.25">
      <c r="B28" s="3">
        <v>2024</v>
      </c>
      <c r="C28" s="3">
        <v>12</v>
      </c>
      <c r="D28" s="3">
        <v>55</v>
      </c>
      <c r="E28" s="3">
        <v>146</v>
      </c>
      <c r="F28" s="3">
        <v>309</v>
      </c>
      <c r="G28" s="3">
        <v>1836</v>
      </c>
      <c r="H28" s="3">
        <f>SUM(Table1[[#This Row],[Fatalities]:[Property Damage Only]])</f>
        <v>2358</v>
      </c>
      <c r="J28" s="3">
        <v>2024</v>
      </c>
      <c r="K28" s="3">
        <v>354</v>
      </c>
    </row>
    <row r="29" spans="2:11" x14ac:dyDescent="0.25">
      <c r="B29" s="9" t="s">
        <v>18</v>
      </c>
      <c r="C29" s="9">
        <f>SUM(C19:C28)</f>
        <v>100</v>
      </c>
      <c r="D29" s="9">
        <f t="shared" ref="D29:F29" si="0">SUM(D19:D28)</f>
        <v>550</v>
      </c>
      <c r="E29" s="9">
        <f t="shared" si="0"/>
        <v>1847</v>
      </c>
      <c r="F29" s="9">
        <f t="shared" si="0"/>
        <v>2901</v>
      </c>
      <c r="G29" s="9">
        <f>SUM(G19:G28)</f>
        <v>18549</v>
      </c>
      <c r="H29" s="9">
        <f>SUM(Table1[[#This Row],[Fatalities]:[Property Damage Only]])</f>
        <v>23947</v>
      </c>
      <c r="J29" s="3" t="s">
        <v>20</v>
      </c>
      <c r="K29" s="3">
        <f>ROUND(AVERAGE(K19:K28),0)</f>
        <v>356</v>
      </c>
    </row>
    <row r="30" spans="2:11" x14ac:dyDescent="0.25">
      <c r="B30" s="3" t="s">
        <v>20</v>
      </c>
      <c r="C30" s="3">
        <f>ROUND(AVERAGE(C19:C28),0)</f>
        <v>10</v>
      </c>
      <c r="D30" s="3">
        <f t="shared" ref="D30:G30" si="1">ROUND(AVERAGE(D19:D28),0)</f>
        <v>55</v>
      </c>
      <c r="E30" s="3">
        <f t="shared" si="1"/>
        <v>185</v>
      </c>
      <c r="F30" s="3">
        <f t="shared" si="1"/>
        <v>290</v>
      </c>
      <c r="G30" s="3">
        <f t="shared" si="1"/>
        <v>1855</v>
      </c>
      <c r="H30" s="3">
        <f>ROUND(AVERAGE(H19:H28),0)</f>
        <v>2395</v>
      </c>
    </row>
  </sheetData>
  <hyperlinks>
    <hyperlink ref="B9" r:id="rId1" display="https://omegadistrict.org/wp-content/uploads/2026/05/FINAL-OMEGA-Regional-Roadway-Safety-Plan.pdf" xr:uid="{BF8D87A2-3BEA-4626-AFEE-27DA00AE149E}"/>
  </hyperlinks>
  <pageMargins left="0.7" right="0.7" top="0.75" bottom="0.75" header="0.3" footer="0.3"/>
  <pageSetup orientation="portrait"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0EB92-B498-45C6-8C3D-8144A6EB2649}">
  <dimension ref="A1:T509"/>
  <sheetViews>
    <sheetView workbookViewId="0">
      <selection activeCell="M78" sqref="M78"/>
    </sheetView>
  </sheetViews>
  <sheetFormatPr defaultColWidth="9.140625" defaultRowHeight="15" x14ac:dyDescent="0.25"/>
  <cols>
    <col min="1" max="1" width="200.5703125" style="1" customWidth="1"/>
    <col min="2" max="2" width="9.85546875" style="1" bestFit="1" customWidth="1"/>
    <col min="3" max="3" width="8.7109375" style="1" bestFit="1" customWidth="1"/>
    <col min="4" max="4" width="10.5703125" style="1" bestFit="1" customWidth="1"/>
    <col min="5" max="5" width="12.28515625" style="1" bestFit="1" customWidth="1"/>
    <col min="6" max="6" width="11" style="1" bestFit="1" customWidth="1"/>
    <col min="7" max="7" width="34.28515625" style="1" bestFit="1" customWidth="1"/>
    <col min="8" max="8" width="13.7109375" style="1" bestFit="1" customWidth="1"/>
    <col min="9" max="9" width="8.5703125" style="1" customWidth="1"/>
    <col min="10" max="10" width="9.140625" style="1"/>
    <col min="11" max="11" width="9.140625" style="10"/>
    <col min="12" max="12" width="4" style="1" customWidth="1"/>
    <col min="13" max="13" width="157.28515625" style="1" customWidth="1"/>
    <col min="14" max="14" width="13.28515625" style="1" customWidth="1"/>
    <col min="15" max="15" width="16.28515625" style="1" customWidth="1"/>
    <col min="16" max="16" width="17.5703125" style="1" customWidth="1"/>
    <col min="17" max="17" width="16" style="1" customWidth="1"/>
    <col min="18" max="18" width="28.28515625" style="1" bestFit="1" customWidth="1"/>
    <col min="19" max="19" width="13.5703125" style="1" customWidth="1"/>
    <col min="20" max="20" width="12.5703125" style="2" customWidth="1"/>
    <col min="21" max="16384" width="9.140625" style="1"/>
  </cols>
  <sheetData>
    <row r="1" spans="1:20" ht="28.5" x14ac:dyDescent="0.45">
      <c r="A1" s="5" t="s">
        <v>64</v>
      </c>
      <c r="C1" s="6" t="s">
        <v>59</v>
      </c>
      <c r="D1" s="6"/>
      <c r="M1" s="5" t="s">
        <v>65</v>
      </c>
    </row>
    <row r="2" spans="1:20" ht="60" x14ac:dyDescent="0.25">
      <c r="A2" s="18" t="s">
        <v>10</v>
      </c>
      <c r="B2" s="18"/>
      <c r="C2" s="18"/>
      <c r="G2" s="17"/>
      <c r="M2" s="8" t="s">
        <v>54</v>
      </c>
      <c r="O2" s="6" t="s">
        <v>48</v>
      </c>
    </row>
    <row r="3" spans="1:20" x14ac:dyDescent="0.25">
      <c r="O3" s="14" t="s">
        <v>49</v>
      </c>
    </row>
    <row r="4" spans="1:20" x14ac:dyDescent="0.25">
      <c r="A4" s="1" t="s">
        <v>66</v>
      </c>
      <c r="O4" s="14" t="s">
        <v>50</v>
      </c>
    </row>
    <row r="5" spans="1:20" x14ac:dyDescent="0.25">
      <c r="A5" s="1" t="s">
        <v>55</v>
      </c>
      <c r="M5" s="14"/>
      <c r="O5" s="14" t="s">
        <v>51</v>
      </c>
    </row>
    <row r="6" spans="1:20" x14ac:dyDescent="0.25">
      <c r="M6" s="14"/>
      <c r="O6" s="14" t="s">
        <v>52</v>
      </c>
    </row>
    <row r="7" spans="1:20" x14ac:dyDescent="0.25">
      <c r="M7" s="14"/>
      <c r="O7" s="14" t="s">
        <v>53</v>
      </c>
    </row>
    <row r="8" spans="1:20" x14ac:dyDescent="0.25">
      <c r="M8" s="14"/>
    </row>
    <row r="9" spans="1:20" ht="30" x14ac:dyDescent="0.25">
      <c r="B9" s="16" t="s">
        <v>43</v>
      </c>
      <c r="C9" s="16" t="s">
        <v>34</v>
      </c>
      <c r="D9" s="16" t="s">
        <v>35</v>
      </c>
      <c r="E9" s="16" t="s">
        <v>36</v>
      </c>
      <c r="F9" s="16" t="s">
        <v>37</v>
      </c>
      <c r="G9" s="16" t="s">
        <v>38</v>
      </c>
      <c r="H9" s="16" t="s">
        <v>33</v>
      </c>
      <c r="I9" s="16" t="s">
        <v>63</v>
      </c>
      <c r="M9" s="14"/>
      <c r="N9" t="s">
        <v>34</v>
      </c>
      <c r="O9" t="s">
        <v>35</v>
      </c>
      <c r="P9" t="s">
        <v>36</v>
      </c>
      <c r="Q9" t="s">
        <v>37</v>
      </c>
      <c r="R9" t="s">
        <v>44</v>
      </c>
      <c r="S9" t="s">
        <v>33</v>
      </c>
      <c r="T9" s="15" t="s">
        <v>46</v>
      </c>
    </row>
    <row r="10" spans="1:20" x14ac:dyDescent="0.25">
      <c r="B10" s="12">
        <v>1</v>
      </c>
      <c r="C10" s="11" t="s">
        <v>29</v>
      </c>
      <c r="D10" s="11">
        <v>39</v>
      </c>
      <c r="E10" s="11">
        <v>13</v>
      </c>
      <c r="F10" s="11">
        <v>13.3</v>
      </c>
      <c r="G10" s="13" t="s">
        <v>115</v>
      </c>
      <c r="H10" s="13" t="s">
        <v>58</v>
      </c>
      <c r="I10" s="13">
        <v>415.06435381355931</v>
      </c>
      <c r="M10" s="14"/>
      <c r="N10" t="s">
        <v>28</v>
      </c>
      <c r="O10">
        <v>94</v>
      </c>
      <c r="P10">
        <v>3.6579999999999999</v>
      </c>
      <c r="Q10">
        <v>5.0170000000000003</v>
      </c>
      <c r="R10" t="s">
        <v>67</v>
      </c>
      <c r="S10" t="s">
        <v>45</v>
      </c>
      <c r="T10" s="3">
        <v>5</v>
      </c>
    </row>
    <row r="11" spans="1:20" x14ac:dyDescent="0.25">
      <c r="B11" s="12">
        <v>2</v>
      </c>
      <c r="C11" s="11" t="s">
        <v>29</v>
      </c>
      <c r="D11" s="11">
        <v>416</v>
      </c>
      <c r="E11" s="11">
        <v>10.6</v>
      </c>
      <c r="F11" s="11">
        <v>10.9</v>
      </c>
      <c r="G11" s="13" t="s">
        <v>116</v>
      </c>
      <c r="H11" s="13" t="s">
        <v>58</v>
      </c>
      <c r="I11" s="13">
        <v>245.06894420903956</v>
      </c>
      <c r="M11" s="14"/>
      <c r="N11" t="s">
        <v>28</v>
      </c>
      <c r="O11">
        <v>80</v>
      </c>
      <c r="P11">
        <v>0</v>
      </c>
      <c r="Q11">
        <v>0.16200000000000001</v>
      </c>
      <c r="R11" t="s">
        <v>68</v>
      </c>
      <c r="S11" t="s">
        <v>45</v>
      </c>
      <c r="T11" s="3">
        <v>5</v>
      </c>
    </row>
    <row r="12" spans="1:20" x14ac:dyDescent="0.25">
      <c r="B12" s="12">
        <v>3</v>
      </c>
      <c r="C12" s="11" t="s">
        <v>29</v>
      </c>
      <c r="D12" s="11">
        <v>416</v>
      </c>
      <c r="E12" s="11">
        <v>11.3</v>
      </c>
      <c r="F12" s="11">
        <v>11.6</v>
      </c>
      <c r="G12" s="13" t="s">
        <v>117</v>
      </c>
      <c r="H12" s="13" t="s">
        <v>58</v>
      </c>
      <c r="I12" s="13">
        <v>204.72978460451978</v>
      </c>
      <c r="M12" s="14"/>
      <c r="N12" t="s">
        <v>28</v>
      </c>
      <c r="O12">
        <v>3</v>
      </c>
      <c r="P12">
        <v>5.4820000000000002</v>
      </c>
      <c r="Q12">
        <v>6.5679999999999996</v>
      </c>
      <c r="R12" t="s">
        <v>69</v>
      </c>
      <c r="S12" t="s">
        <v>45</v>
      </c>
      <c r="T12" s="3">
        <v>5</v>
      </c>
    </row>
    <row r="13" spans="1:20" x14ac:dyDescent="0.25">
      <c r="B13" s="12">
        <v>4</v>
      </c>
      <c r="C13" s="11" t="s">
        <v>29</v>
      </c>
      <c r="D13" s="11">
        <v>39</v>
      </c>
      <c r="E13" s="11">
        <v>14.3</v>
      </c>
      <c r="F13" s="11">
        <v>14.6</v>
      </c>
      <c r="G13" s="13" t="s">
        <v>115</v>
      </c>
      <c r="H13" s="13" t="s">
        <v>58</v>
      </c>
      <c r="I13" s="13">
        <v>196.70956920903956</v>
      </c>
      <c r="N13" t="s">
        <v>28</v>
      </c>
      <c r="O13">
        <v>102</v>
      </c>
      <c r="P13">
        <v>5.41</v>
      </c>
      <c r="Q13">
        <v>5.4359999999999999</v>
      </c>
      <c r="R13" t="s">
        <v>70</v>
      </c>
      <c r="S13" t="s">
        <v>45</v>
      </c>
      <c r="T13" s="3">
        <v>5</v>
      </c>
    </row>
    <row r="14" spans="1:20" x14ac:dyDescent="0.25">
      <c r="B14" s="12">
        <v>5</v>
      </c>
      <c r="C14" s="11" t="s">
        <v>29</v>
      </c>
      <c r="D14" s="11">
        <v>39</v>
      </c>
      <c r="E14" s="11">
        <v>13.9</v>
      </c>
      <c r="F14" s="11">
        <v>14.2</v>
      </c>
      <c r="G14" s="13" t="s">
        <v>115</v>
      </c>
      <c r="H14" s="13" t="s">
        <v>58</v>
      </c>
      <c r="I14" s="13">
        <v>165.80331920903956</v>
      </c>
      <c r="N14" t="s">
        <v>28</v>
      </c>
      <c r="O14">
        <v>46</v>
      </c>
      <c r="P14">
        <v>8.5009999999999906</v>
      </c>
      <c r="Q14">
        <v>8.8759999999999906</v>
      </c>
      <c r="R14" t="s">
        <v>71</v>
      </c>
      <c r="S14" t="s">
        <v>45</v>
      </c>
      <c r="T14" s="3">
        <v>5</v>
      </c>
    </row>
    <row r="15" spans="1:20" x14ac:dyDescent="0.25">
      <c r="B15" s="12">
        <v>6</v>
      </c>
      <c r="C15" s="11" t="s">
        <v>29</v>
      </c>
      <c r="D15" s="11">
        <v>39</v>
      </c>
      <c r="E15" s="11">
        <v>0</v>
      </c>
      <c r="F15" s="11">
        <v>0.3</v>
      </c>
      <c r="G15" s="13" t="s">
        <v>118</v>
      </c>
      <c r="H15" s="13" t="s">
        <v>58</v>
      </c>
      <c r="I15" s="13">
        <v>143.01747881355931</v>
      </c>
      <c r="N15" t="s">
        <v>28</v>
      </c>
      <c r="O15">
        <v>43</v>
      </c>
      <c r="P15">
        <v>0</v>
      </c>
      <c r="Q15">
        <v>3.2570000000000001</v>
      </c>
      <c r="R15" t="s">
        <v>72</v>
      </c>
      <c r="S15" t="s">
        <v>45</v>
      </c>
      <c r="T15" s="3">
        <v>5</v>
      </c>
    </row>
    <row r="16" spans="1:20" x14ac:dyDescent="0.25">
      <c r="B16" s="12">
        <v>7</v>
      </c>
      <c r="C16" s="11" t="s">
        <v>28</v>
      </c>
      <c r="D16" s="11">
        <v>74</v>
      </c>
      <c r="E16" s="11">
        <v>0.3</v>
      </c>
      <c r="F16" s="11">
        <v>0.6</v>
      </c>
      <c r="G16" s="13" t="s">
        <v>119</v>
      </c>
      <c r="H16" s="13" t="s">
        <v>45</v>
      </c>
      <c r="I16" s="13">
        <v>142.03769420903956</v>
      </c>
      <c r="N16" t="s">
        <v>28</v>
      </c>
      <c r="O16">
        <v>80</v>
      </c>
      <c r="P16">
        <v>0</v>
      </c>
      <c r="Q16">
        <v>0.16200000000000001</v>
      </c>
      <c r="R16" t="s">
        <v>68</v>
      </c>
      <c r="S16" t="s">
        <v>45</v>
      </c>
      <c r="T16" s="3">
        <v>5</v>
      </c>
    </row>
    <row r="17" spans="2:20" x14ac:dyDescent="0.25">
      <c r="B17" s="12">
        <v>8</v>
      </c>
      <c r="C17" s="11" t="s">
        <v>31</v>
      </c>
      <c r="D17" s="11">
        <v>2206</v>
      </c>
      <c r="E17" s="11">
        <v>0.1</v>
      </c>
      <c r="F17" s="11">
        <v>0.4</v>
      </c>
      <c r="G17" s="13" t="s">
        <v>120</v>
      </c>
      <c r="H17" s="13" t="s">
        <v>58</v>
      </c>
      <c r="I17" s="13">
        <v>139.49081920903956</v>
      </c>
      <c r="N17" t="s">
        <v>28</v>
      </c>
      <c r="O17">
        <v>21</v>
      </c>
      <c r="P17">
        <v>6.9130000000000003</v>
      </c>
      <c r="Q17">
        <v>6.9930000000000003</v>
      </c>
      <c r="R17" t="s">
        <v>73</v>
      </c>
      <c r="S17" t="s">
        <v>45</v>
      </c>
      <c r="T17" s="3">
        <v>5</v>
      </c>
    </row>
    <row r="18" spans="2:20" x14ac:dyDescent="0.25">
      <c r="B18" s="12">
        <v>9</v>
      </c>
      <c r="C18" s="11" t="s">
        <v>30</v>
      </c>
      <c r="D18" s="11">
        <v>250</v>
      </c>
      <c r="E18" s="11">
        <v>4.7</v>
      </c>
      <c r="F18" s="11">
        <v>5</v>
      </c>
      <c r="G18" s="13" t="s">
        <v>121</v>
      </c>
      <c r="H18" s="13" t="s">
        <v>58</v>
      </c>
      <c r="I18" s="13">
        <v>133.16728460451978</v>
      </c>
      <c r="N18" t="s">
        <v>28</v>
      </c>
      <c r="O18">
        <v>49</v>
      </c>
      <c r="P18">
        <v>2.2669999999999999</v>
      </c>
      <c r="Q18">
        <v>4.17</v>
      </c>
      <c r="R18" t="s">
        <v>74</v>
      </c>
      <c r="S18" t="s">
        <v>45</v>
      </c>
      <c r="T18" s="3">
        <v>5</v>
      </c>
    </row>
    <row r="19" spans="2:20" x14ac:dyDescent="0.25">
      <c r="B19" s="12">
        <v>10</v>
      </c>
      <c r="C19" s="11" t="s">
        <v>28</v>
      </c>
      <c r="D19" s="11">
        <v>74</v>
      </c>
      <c r="E19" s="11">
        <v>1.5</v>
      </c>
      <c r="F19" s="11">
        <v>1.8</v>
      </c>
      <c r="G19" s="13" t="s">
        <v>122</v>
      </c>
      <c r="H19" s="13" t="s">
        <v>45</v>
      </c>
      <c r="I19" s="13">
        <v>131.05331920903956</v>
      </c>
      <c r="N19" t="s">
        <v>28</v>
      </c>
      <c r="O19">
        <v>22</v>
      </c>
      <c r="P19">
        <v>2.8149999999999999</v>
      </c>
      <c r="Q19">
        <v>3.556</v>
      </c>
      <c r="R19" t="s">
        <v>75</v>
      </c>
      <c r="S19" t="s">
        <v>45</v>
      </c>
      <c r="T19" s="3">
        <v>5</v>
      </c>
    </row>
    <row r="20" spans="2:20" x14ac:dyDescent="0.25">
      <c r="B20" s="12">
        <v>11</v>
      </c>
      <c r="C20" s="11" t="s">
        <v>29</v>
      </c>
      <c r="D20" s="11">
        <v>39</v>
      </c>
      <c r="E20" s="11">
        <v>11</v>
      </c>
      <c r="F20" s="11">
        <v>11.3</v>
      </c>
      <c r="G20" s="13" t="s">
        <v>123</v>
      </c>
      <c r="H20" s="13" t="s">
        <v>58</v>
      </c>
      <c r="I20" s="13">
        <v>119.72519420903954</v>
      </c>
      <c r="N20" t="s">
        <v>28</v>
      </c>
      <c r="O20">
        <v>10</v>
      </c>
      <c r="P20">
        <v>11.228</v>
      </c>
      <c r="Q20">
        <v>11.356</v>
      </c>
      <c r="R20" t="s">
        <v>76</v>
      </c>
      <c r="S20" t="s">
        <v>45</v>
      </c>
      <c r="T20" s="3">
        <v>5</v>
      </c>
    </row>
    <row r="21" spans="2:20" x14ac:dyDescent="0.25">
      <c r="B21" s="12">
        <v>12</v>
      </c>
      <c r="C21" s="11" t="s">
        <v>30</v>
      </c>
      <c r="D21" s="11">
        <v>250</v>
      </c>
      <c r="E21" s="11">
        <v>3.2</v>
      </c>
      <c r="F21" s="11">
        <v>3.5</v>
      </c>
      <c r="G21" s="13" t="s">
        <v>121</v>
      </c>
      <c r="H21" s="13" t="s">
        <v>58</v>
      </c>
      <c r="I21" s="13">
        <v>115.17831920903954</v>
      </c>
      <c r="N21" t="s">
        <v>28</v>
      </c>
      <c r="O21">
        <v>95</v>
      </c>
      <c r="P21">
        <v>0.25700000000000001</v>
      </c>
      <c r="Q21">
        <v>2.8159999999999998</v>
      </c>
      <c r="R21" t="s">
        <v>77</v>
      </c>
      <c r="S21" t="s">
        <v>45</v>
      </c>
      <c r="T21" s="3">
        <v>5</v>
      </c>
    </row>
    <row r="22" spans="2:20" x14ac:dyDescent="0.25">
      <c r="B22" s="12">
        <v>13</v>
      </c>
      <c r="C22" s="11" t="s">
        <v>28</v>
      </c>
      <c r="D22" s="11">
        <v>74</v>
      </c>
      <c r="E22" s="11">
        <v>2.7</v>
      </c>
      <c r="F22" s="11">
        <v>3</v>
      </c>
      <c r="G22" s="13" t="s">
        <v>121</v>
      </c>
      <c r="H22" s="13" t="s">
        <v>45</v>
      </c>
      <c r="I22" s="13">
        <v>110.30790960451978</v>
      </c>
      <c r="N22" t="s">
        <v>28</v>
      </c>
      <c r="O22">
        <v>24</v>
      </c>
      <c r="P22">
        <v>12.353</v>
      </c>
      <c r="Q22">
        <v>12.359</v>
      </c>
      <c r="R22" t="s">
        <v>78</v>
      </c>
      <c r="S22" t="s">
        <v>45</v>
      </c>
      <c r="T22" s="3">
        <v>5</v>
      </c>
    </row>
    <row r="23" spans="2:20" x14ac:dyDescent="0.25">
      <c r="B23" s="12">
        <v>14</v>
      </c>
      <c r="C23" s="11" t="s">
        <v>31</v>
      </c>
      <c r="D23" s="11">
        <v>2208</v>
      </c>
      <c r="E23" s="11">
        <v>0.2</v>
      </c>
      <c r="F23" s="11">
        <v>0.5</v>
      </c>
      <c r="G23" s="13" t="s">
        <v>124</v>
      </c>
      <c r="H23" s="13" t="s">
        <v>58</v>
      </c>
      <c r="I23" s="13">
        <v>107.17831920903954</v>
      </c>
      <c r="N23" t="s">
        <v>28</v>
      </c>
      <c r="O23">
        <v>139</v>
      </c>
      <c r="P23">
        <v>2.226</v>
      </c>
      <c r="Q23">
        <v>2.3490000000000002</v>
      </c>
      <c r="R23" t="s">
        <v>79</v>
      </c>
      <c r="S23" t="s">
        <v>45</v>
      </c>
      <c r="T23" s="3">
        <v>5</v>
      </c>
    </row>
    <row r="24" spans="2:20" x14ac:dyDescent="0.25">
      <c r="B24" s="12">
        <v>15</v>
      </c>
      <c r="C24" s="11" t="s">
        <v>29</v>
      </c>
      <c r="D24" s="11">
        <v>416</v>
      </c>
      <c r="E24" s="11">
        <v>12.2</v>
      </c>
      <c r="F24" s="11">
        <v>12.5</v>
      </c>
      <c r="G24" s="13" t="s">
        <v>125</v>
      </c>
      <c r="H24" s="13" t="s">
        <v>58</v>
      </c>
      <c r="I24" s="13">
        <v>104.19394420903954</v>
      </c>
      <c r="N24" t="s">
        <v>28</v>
      </c>
      <c r="O24">
        <v>94</v>
      </c>
      <c r="P24">
        <v>3.6579999999999999</v>
      </c>
      <c r="Q24">
        <v>5.0170000000000003</v>
      </c>
      <c r="R24" t="s">
        <v>67</v>
      </c>
      <c r="S24" t="s">
        <v>45</v>
      </c>
      <c r="T24" s="3">
        <v>5</v>
      </c>
    </row>
    <row r="25" spans="2:20" x14ac:dyDescent="0.25">
      <c r="B25" s="12">
        <v>16</v>
      </c>
      <c r="C25" s="11" t="s">
        <v>28</v>
      </c>
      <c r="D25" s="11">
        <v>74</v>
      </c>
      <c r="E25" s="11">
        <v>2.2999999999999998</v>
      </c>
      <c r="F25" s="11">
        <v>2.6</v>
      </c>
      <c r="G25" s="13" t="s">
        <v>121</v>
      </c>
      <c r="H25" s="13" t="s">
        <v>45</v>
      </c>
      <c r="I25" s="13">
        <v>102.99540960451978</v>
      </c>
      <c r="N25" t="s">
        <v>28</v>
      </c>
      <c r="O25">
        <v>68</v>
      </c>
      <c r="P25">
        <v>0.502</v>
      </c>
      <c r="Q25">
        <v>0.52700000000000002</v>
      </c>
      <c r="R25" t="s">
        <v>80</v>
      </c>
      <c r="S25" t="s">
        <v>45</v>
      </c>
      <c r="T25" s="3">
        <v>5</v>
      </c>
    </row>
    <row r="26" spans="2:20" x14ac:dyDescent="0.25">
      <c r="B26" s="12">
        <v>17</v>
      </c>
      <c r="C26" s="11" t="s">
        <v>31</v>
      </c>
      <c r="D26" s="11">
        <v>497</v>
      </c>
      <c r="E26" s="11">
        <v>0.7</v>
      </c>
      <c r="F26" s="11">
        <v>1</v>
      </c>
      <c r="G26" s="13" t="s">
        <v>126</v>
      </c>
      <c r="H26" s="13" t="s">
        <v>58</v>
      </c>
      <c r="I26" s="13">
        <v>100.77665960451978</v>
      </c>
      <c r="N26" t="s">
        <v>28</v>
      </c>
      <c r="O26">
        <v>82</v>
      </c>
      <c r="P26">
        <v>0.68700000000000006</v>
      </c>
      <c r="Q26">
        <v>0.746</v>
      </c>
      <c r="R26" t="s">
        <v>81</v>
      </c>
      <c r="S26" t="s">
        <v>45</v>
      </c>
      <c r="T26" s="3">
        <v>5</v>
      </c>
    </row>
    <row r="27" spans="2:20" x14ac:dyDescent="0.25">
      <c r="B27" s="12">
        <v>18</v>
      </c>
      <c r="C27" s="11" t="s">
        <v>29</v>
      </c>
      <c r="D27" s="11">
        <v>39</v>
      </c>
      <c r="E27" s="11">
        <v>14.7</v>
      </c>
      <c r="F27" s="11">
        <v>15</v>
      </c>
      <c r="G27" s="13" t="s">
        <v>127</v>
      </c>
      <c r="H27" s="13" t="s">
        <v>58</v>
      </c>
      <c r="I27" s="13">
        <v>100.65625</v>
      </c>
      <c r="N27" t="s">
        <v>28</v>
      </c>
      <c r="O27">
        <v>94</v>
      </c>
      <c r="P27">
        <v>3.6579999999999999</v>
      </c>
      <c r="Q27">
        <v>5.0170000000000003</v>
      </c>
      <c r="R27" t="s">
        <v>67</v>
      </c>
      <c r="S27" t="s">
        <v>45</v>
      </c>
      <c r="T27" s="3">
        <v>5</v>
      </c>
    </row>
    <row r="28" spans="2:20" x14ac:dyDescent="0.25">
      <c r="B28" s="12">
        <v>19</v>
      </c>
      <c r="C28" s="11" t="s">
        <v>28</v>
      </c>
      <c r="D28" s="11">
        <v>74</v>
      </c>
      <c r="E28" s="11">
        <v>5.5</v>
      </c>
      <c r="F28" s="11">
        <v>5.8</v>
      </c>
      <c r="G28" s="13" t="s">
        <v>128</v>
      </c>
      <c r="H28" s="13" t="s">
        <v>45</v>
      </c>
      <c r="I28" s="13">
        <v>100.64706920903954</v>
      </c>
      <c r="N28" t="s">
        <v>28</v>
      </c>
      <c r="O28">
        <v>46</v>
      </c>
      <c r="P28">
        <v>8.5009999999999906</v>
      </c>
      <c r="Q28">
        <v>8.8759999999999906</v>
      </c>
      <c r="R28" t="s">
        <v>71</v>
      </c>
      <c r="S28" t="s">
        <v>45</v>
      </c>
      <c r="T28" s="3">
        <v>5</v>
      </c>
    </row>
    <row r="29" spans="2:20" x14ac:dyDescent="0.25">
      <c r="B29" s="12">
        <v>20</v>
      </c>
      <c r="C29" s="11" t="s">
        <v>30</v>
      </c>
      <c r="D29" s="11">
        <v>250</v>
      </c>
      <c r="E29" s="11">
        <v>20.5</v>
      </c>
      <c r="F29" s="11">
        <v>20.8</v>
      </c>
      <c r="G29" s="13" t="s">
        <v>129</v>
      </c>
      <c r="H29" s="13" t="s">
        <v>58</v>
      </c>
      <c r="I29" s="13">
        <v>99.084569209039543</v>
      </c>
      <c r="N29" t="s">
        <v>28</v>
      </c>
      <c r="O29">
        <v>68</v>
      </c>
      <c r="P29">
        <v>0.502</v>
      </c>
      <c r="Q29">
        <v>0.52700000000000002</v>
      </c>
      <c r="R29" t="s">
        <v>80</v>
      </c>
      <c r="S29" t="s">
        <v>45</v>
      </c>
      <c r="T29" s="3">
        <v>5</v>
      </c>
    </row>
    <row r="30" spans="2:20" x14ac:dyDescent="0.25">
      <c r="B30" s="12">
        <v>21</v>
      </c>
      <c r="C30" s="11" t="s">
        <v>29</v>
      </c>
      <c r="D30" s="11">
        <v>800</v>
      </c>
      <c r="E30" s="11">
        <v>20.7</v>
      </c>
      <c r="F30" s="11">
        <v>21</v>
      </c>
      <c r="G30" s="13" t="s">
        <v>130</v>
      </c>
      <c r="H30" s="13" t="s">
        <v>58</v>
      </c>
      <c r="I30" s="13">
        <v>97.120409604519779</v>
      </c>
      <c r="N30" t="s">
        <v>28</v>
      </c>
      <c r="O30">
        <v>90</v>
      </c>
      <c r="P30">
        <v>10.5269999999999</v>
      </c>
      <c r="Q30">
        <v>10.541</v>
      </c>
      <c r="R30" t="s">
        <v>82</v>
      </c>
      <c r="S30" t="s">
        <v>45</v>
      </c>
      <c r="T30" s="3">
        <v>5</v>
      </c>
    </row>
    <row r="31" spans="2:20" x14ac:dyDescent="0.25">
      <c r="B31" s="12">
        <v>22</v>
      </c>
      <c r="C31" s="11" t="s">
        <v>29</v>
      </c>
      <c r="D31" s="11">
        <v>39</v>
      </c>
      <c r="E31" s="11">
        <v>12.5</v>
      </c>
      <c r="F31" s="11">
        <v>12.8</v>
      </c>
      <c r="G31" s="13" t="s">
        <v>118</v>
      </c>
      <c r="H31" s="13" t="s">
        <v>58</v>
      </c>
      <c r="I31" s="13">
        <v>96.901659604519779</v>
      </c>
      <c r="N31" t="s">
        <v>28</v>
      </c>
      <c r="O31">
        <v>28</v>
      </c>
      <c r="P31">
        <v>9.125</v>
      </c>
      <c r="Q31">
        <v>9.2539999999999996</v>
      </c>
      <c r="R31" t="s">
        <v>83</v>
      </c>
      <c r="S31" t="s">
        <v>45</v>
      </c>
      <c r="T31" s="3">
        <v>5</v>
      </c>
    </row>
    <row r="32" spans="2:20" x14ac:dyDescent="0.25">
      <c r="B32" s="12">
        <v>23</v>
      </c>
      <c r="C32" s="11" t="s">
        <v>28</v>
      </c>
      <c r="D32" s="11">
        <v>21</v>
      </c>
      <c r="E32" s="11">
        <v>12.7</v>
      </c>
      <c r="F32" s="11">
        <v>13</v>
      </c>
      <c r="G32" s="13" t="s">
        <v>131</v>
      </c>
      <c r="H32" s="13" t="s">
        <v>45</v>
      </c>
      <c r="I32" s="13">
        <v>96.193944209039543</v>
      </c>
      <c r="N32" t="s">
        <v>28</v>
      </c>
      <c r="O32">
        <v>82</v>
      </c>
      <c r="P32">
        <v>0.68700000000000006</v>
      </c>
      <c r="Q32">
        <v>0.746</v>
      </c>
      <c r="R32" t="s">
        <v>81</v>
      </c>
      <c r="S32" t="s">
        <v>45</v>
      </c>
      <c r="T32" s="3">
        <v>5</v>
      </c>
    </row>
    <row r="33" spans="2:20" x14ac:dyDescent="0.25">
      <c r="B33" s="12">
        <v>24</v>
      </c>
      <c r="C33" s="11" t="s">
        <v>32</v>
      </c>
      <c r="D33" s="11">
        <v>360</v>
      </c>
      <c r="E33" s="11">
        <v>0</v>
      </c>
      <c r="F33" s="11">
        <v>0.3</v>
      </c>
      <c r="G33" s="13" t="s">
        <v>132</v>
      </c>
      <c r="H33" s="13" t="s">
        <v>47</v>
      </c>
      <c r="I33" s="13">
        <v>95.193944209039543</v>
      </c>
      <c r="N33" t="s">
        <v>28</v>
      </c>
      <c r="O33">
        <v>14</v>
      </c>
      <c r="P33">
        <v>5.6710000000000003</v>
      </c>
      <c r="Q33">
        <v>5.8940000000000001</v>
      </c>
      <c r="R33" t="s">
        <v>84</v>
      </c>
      <c r="S33" t="s">
        <v>45</v>
      </c>
      <c r="T33" s="3">
        <v>5</v>
      </c>
    </row>
    <row r="34" spans="2:20" x14ac:dyDescent="0.25">
      <c r="B34" s="12">
        <v>25</v>
      </c>
      <c r="C34" s="11" t="s">
        <v>29</v>
      </c>
      <c r="D34" s="11">
        <v>800</v>
      </c>
      <c r="E34" s="11">
        <v>22.1</v>
      </c>
      <c r="F34" s="11">
        <v>22.4</v>
      </c>
      <c r="G34" s="13" t="s">
        <v>133</v>
      </c>
      <c r="H34" s="13" t="s">
        <v>58</v>
      </c>
      <c r="I34" s="13">
        <v>93.647069209039543</v>
      </c>
      <c r="N34" t="s">
        <v>28</v>
      </c>
      <c r="O34">
        <v>32</v>
      </c>
      <c r="P34">
        <v>3.6579999999999999</v>
      </c>
      <c r="Q34">
        <v>5.7619999999999996</v>
      </c>
      <c r="R34" t="s">
        <v>85</v>
      </c>
      <c r="S34" t="s">
        <v>45</v>
      </c>
      <c r="T34" s="3">
        <v>5</v>
      </c>
    </row>
    <row r="35" spans="2:20" x14ac:dyDescent="0.25">
      <c r="B35" s="12">
        <v>26</v>
      </c>
      <c r="C35" s="11" t="s">
        <v>29</v>
      </c>
      <c r="D35" s="11">
        <v>211</v>
      </c>
      <c r="E35" s="11">
        <v>0.8</v>
      </c>
      <c r="F35" s="11">
        <v>1.1000000000000001</v>
      </c>
      <c r="G35" s="13" t="s">
        <v>134</v>
      </c>
      <c r="H35" s="13" t="s">
        <v>58</v>
      </c>
      <c r="I35" s="13">
        <v>93.354784604519779</v>
      </c>
      <c r="N35" t="s">
        <v>28</v>
      </c>
      <c r="O35">
        <v>34</v>
      </c>
      <c r="P35">
        <v>4.5270000000000001</v>
      </c>
      <c r="Q35">
        <v>4.7649999999999997</v>
      </c>
      <c r="R35" t="s">
        <v>86</v>
      </c>
      <c r="S35" t="s">
        <v>45</v>
      </c>
      <c r="T35" s="3">
        <v>5</v>
      </c>
    </row>
    <row r="36" spans="2:20" x14ac:dyDescent="0.25">
      <c r="B36" s="12">
        <v>27</v>
      </c>
      <c r="C36" s="11" t="s">
        <v>30</v>
      </c>
      <c r="D36" s="11">
        <v>250</v>
      </c>
      <c r="E36" s="11">
        <v>21.3</v>
      </c>
      <c r="F36" s="11">
        <v>21.6</v>
      </c>
      <c r="G36" s="13" t="s">
        <v>129</v>
      </c>
      <c r="H36" s="13" t="s">
        <v>58</v>
      </c>
      <c r="I36" s="13">
        <v>93.015625</v>
      </c>
      <c r="N36" t="s">
        <v>28</v>
      </c>
      <c r="O36">
        <v>107</v>
      </c>
      <c r="P36">
        <v>1.8220000000000001</v>
      </c>
      <c r="Q36">
        <v>2.4380000000000002</v>
      </c>
      <c r="R36" t="s">
        <v>87</v>
      </c>
      <c r="S36" t="s">
        <v>45</v>
      </c>
      <c r="T36" s="3">
        <v>5</v>
      </c>
    </row>
    <row r="37" spans="2:20" x14ac:dyDescent="0.25">
      <c r="B37" s="12">
        <v>28</v>
      </c>
      <c r="C37" s="11" t="s">
        <v>28</v>
      </c>
      <c r="D37" s="11">
        <v>80</v>
      </c>
      <c r="E37" s="11">
        <v>3.3</v>
      </c>
      <c r="F37" s="11">
        <v>3.6</v>
      </c>
      <c r="G37" s="13" t="s">
        <v>135</v>
      </c>
      <c r="H37" s="13" t="s">
        <v>45</v>
      </c>
      <c r="I37" s="13">
        <v>91.448534604519779</v>
      </c>
      <c r="N37" t="s">
        <v>28</v>
      </c>
      <c r="O37">
        <v>22</v>
      </c>
      <c r="P37">
        <v>2.8149999999999999</v>
      </c>
      <c r="Q37">
        <v>3.556</v>
      </c>
      <c r="R37" t="s">
        <v>75</v>
      </c>
      <c r="S37" t="s">
        <v>45</v>
      </c>
      <c r="T37" s="3">
        <v>5</v>
      </c>
    </row>
    <row r="38" spans="2:20" x14ac:dyDescent="0.25">
      <c r="B38" s="12">
        <v>29</v>
      </c>
      <c r="C38" s="11" t="s">
        <v>29</v>
      </c>
      <c r="D38" s="11">
        <v>416</v>
      </c>
      <c r="E38" s="11">
        <v>11.6</v>
      </c>
      <c r="F38" s="11">
        <v>11.9</v>
      </c>
      <c r="G38" s="13" t="s">
        <v>125</v>
      </c>
      <c r="H38" s="13" t="s">
        <v>58</v>
      </c>
      <c r="I38" s="13">
        <v>91.265625</v>
      </c>
      <c r="N38" t="s">
        <v>28</v>
      </c>
      <c r="O38">
        <v>78</v>
      </c>
      <c r="P38">
        <v>6.8310000000000004</v>
      </c>
      <c r="Q38">
        <v>6.835</v>
      </c>
      <c r="R38" t="s">
        <v>88</v>
      </c>
      <c r="S38" t="s">
        <v>45</v>
      </c>
      <c r="T38" s="3">
        <v>5</v>
      </c>
    </row>
    <row r="39" spans="2:20" x14ac:dyDescent="0.25">
      <c r="B39" s="12">
        <v>30</v>
      </c>
      <c r="C39" s="11" t="s">
        <v>31</v>
      </c>
      <c r="D39" s="11">
        <v>1330</v>
      </c>
      <c r="E39" s="11">
        <v>0</v>
      </c>
      <c r="F39" s="11">
        <v>0.3</v>
      </c>
      <c r="G39" s="13" t="s">
        <v>136</v>
      </c>
      <c r="H39" s="13" t="s">
        <v>58</v>
      </c>
      <c r="I39" s="13">
        <v>89.953125</v>
      </c>
      <c r="N39" t="s">
        <v>28</v>
      </c>
      <c r="O39">
        <v>52</v>
      </c>
      <c r="P39">
        <v>6.2569999999999997</v>
      </c>
      <c r="Q39">
        <v>6.335</v>
      </c>
      <c r="R39" t="s">
        <v>89</v>
      </c>
      <c r="S39" t="s">
        <v>45</v>
      </c>
      <c r="T39" s="3">
        <v>5</v>
      </c>
    </row>
    <row r="40" spans="2:20" x14ac:dyDescent="0.25">
      <c r="B40" s="12">
        <v>31</v>
      </c>
      <c r="C40" s="11" t="s">
        <v>29</v>
      </c>
      <c r="D40" s="11">
        <v>416</v>
      </c>
      <c r="E40" s="11">
        <v>10.9</v>
      </c>
      <c r="F40" s="11">
        <v>11.2</v>
      </c>
      <c r="G40" s="13" t="s">
        <v>137</v>
      </c>
      <c r="H40" s="13" t="s">
        <v>58</v>
      </c>
      <c r="I40" s="13">
        <v>85.8125</v>
      </c>
      <c r="N40" t="s">
        <v>28</v>
      </c>
      <c r="O40">
        <v>107</v>
      </c>
      <c r="P40">
        <v>1.8220000000000001</v>
      </c>
      <c r="Q40">
        <v>2.4380000000000002</v>
      </c>
      <c r="R40" t="s">
        <v>87</v>
      </c>
      <c r="S40" t="s">
        <v>45</v>
      </c>
      <c r="T40" s="3">
        <v>5</v>
      </c>
    </row>
    <row r="41" spans="2:20" x14ac:dyDescent="0.25">
      <c r="B41" s="12">
        <v>32</v>
      </c>
      <c r="C41" s="11" t="s">
        <v>29</v>
      </c>
      <c r="D41" s="11">
        <v>39</v>
      </c>
      <c r="E41" s="11">
        <v>3.1</v>
      </c>
      <c r="F41" s="11">
        <v>3.4</v>
      </c>
      <c r="G41" s="13" t="s">
        <v>118</v>
      </c>
      <c r="H41" s="13" t="s">
        <v>58</v>
      </c>
      <c r="I41" s="13">
        <v>84.448534604519779</v>
      </c>
      <c r="N41" t="s">
        <v>28</v>
      </c>
      <c r="O41">
        <v>102</v>
      </c>
      <c r="P41">
        <v>5.41</v>
      </c>
      <c r="Q41">
        <v>5.4359999999999999</v>
      </c>
      <c r="R41" t="s">
        <v>70</v>
      </c>
      <c r="S41" t="s">
        <v>45</v>
      </c>
      <c r="T41" s="3">
        <v>5</v>
      </c>
    </row>
    <row r="42" spans="2:20" x14ac:dyDescent="0.25">
      <c r="B42" s="12">
        <v>33</v>
      </c>
      <c r="C42" s="11" t="s">
        <v>30</v>
      </c>
      <c r="D42" s="11">
        <v>250</v>
      </c>
      <c r="E42" s="11">
        <v>5</v>
      </c>
      <c r="F42" s="11">
        <v>5.3</v>
      </c>
      <c r="G42" s="13" t="s">
        <v>138</v>
      </c>
      <c r="H42" s="13" t="s">
        <v>58</v>
      </c>
      <c r="I42" s="13">
        <v>83.828125</v>
      </c>
      <c r="N42" t="s">
        <v>28</v>
      </c>
      <c r="O42">
        <v>24</v>
      </c>
      <c r="P42">
        <v>12.353</v>
      </c>
      <c r="Q42">
        <v>12.359</v>
      </c>
      <c r="R42" t="s">
        <v>78</v>
      </c>
      <c r="S42" t="s">
        <v>45</v>
      </c>
      <c r="T42" s="3">
        <v>5</v>
      </c>
    </row>
    <row r="43" spans="2:20" x14ac:dyDescent="0.25">
      <c r="B43" s="12">
        <v>34</v>
      </c>
      <c r="C43" s="11" t="s">
        <v>31</v>
      </c>
      <c r="D43" s="11">
        <v>786</v>
      </c>
      <c r="E43" s="11">
        <v>1</v>
      </c>
      <c r="F43" s="11">
        <v>1.3</v>
      </c>
      <c r="G43" s="13" t="s">
        <v>139</v>
      </c>
      <c r="H43" s="13" t="s">
        <v>58</v>
      </c>
      <c r="I43" s="13">
        <v>83.448534604519779</v>
      </c>
      <c r="N43" t="s">
        <v>28</v>
      </c>
      <c r="O43">
        <v>34</v>
      </c>
      <c r="P43">
        <v>4.5270000000000001</v>
      </c>
      <c r="Q43">
        <v>4.7649999999999997</v>
      </c>
      <c r="R43" t="s">
        <v>86</v>
      </c>
      <c r="S43" t="s">
        <v>45</v>
      </c>
      <c r="T43" s="3">
        <v>5</v>
      </c>
    </row>
    <row r="44" spans="2:20" x14ac:dyDescent="0.25">
      <c r="B44" s="12">
        <v>35</v>
      </c>
      <c r="C44" s="11" t="s">
        <v>29</v>
      </c>
      <c r="D44" s="11">
        <v>39</v>
      </c>
      <c r="E44" s="11">
        <v>20.100000000000001</v>
      </c>
      <c r="F44" s="11">
        <v>20.399999999999999</v>
      </c>
      <c r="G44" s="13" t="s">
        <v>118</v>
      </c>
      <c r="H44" s="13" t="s">
        <v>58</v>
      </c>
      <c r="I44" s="13">
        <v>82.448534604519779</v>
      </c>
      <c r="N44" t="s">
        <v>28</v>
      </c>
      <c r="O44">
        <v>22</v>
      </c>
      <c r="P44">
        <v>2.8149999999999999</v>
      </c>
      <c r="Q44">
        <v>3.556</v>
      </c>
      <c r="R44" t="s">
        <v>75</v>
      </c>
      <c r="S44" t="s">
        <v>45</v>
      </c>
      <c r="T44" s="3">
        <v>5</v>
      </c>
    </row>
    <row r="45" spans="2:20" x14ac:dyDescent="0.25">
      <c r="B45" s="12">
        <v>36</v>
      </c>
      <c r="C45" s="11" t="s">
        <v>31</v>
      </c>
      <c r="D45" s="11">
        <v>2205</v>
      </c>
      <c r="E45" s="11">
        <v>0.1</v>
      </c>
      <c r="F45" s="11">
        <v>0.4</v>
      </c>
      <c r="G45" s="13" t="s">
        <v>140</v>
      </c>
      <c r="H45" s="13" t="s">
        <v>58</v>
      </c>
      <c r="I45" s="13">
        <v>82.229784604519779</v>
      </c>
      <c r="N45" t="s">
        <v>28</v>
      </c>
      <c r="O45">
        <v>34</v>
      </c>
      <c r="P45">
        <v>4.5270000000000001</v>
      </c>
      <c r="Q45">
        <v>4.7649999999999997</v>
      </c>
      <c r="R45" t="s">
        <v>86</v>
      </c>
      <c r="S45" t="s">
        <v>45</v>
      </c>
      <c r="T45" s="3">
        <v>5</v>
      </c>
    </row>
    <row r="46" spans="2:20" x14ac:dyDescent="0.25">
      <c r="B46" s="12">
        <v>37</v>
      </c>
      <c r="C46" s="11" t="s">
        <v>28</v>
      </c>
      <c r="D46" s="11">
        <v>74</v>
      </c>
      <c r="E46" s="11">
        <v>3.8</v>
      </c>
      <c r="F46" s="11">
        <v>4.0999999999999996</v>
      </c>
      <c r="G46" s="13" t="s">
        <v>121</v>
      </c>
      <c r="H46" s="13" t="s">
        <v>45</v>
      </c>
      <c r="I46" s="13">
        <v>79.667284604519779</v>
      </c>
      <c r="N46" t="s">
        <v>28</v>
      </c>
      <c r="O46">
        <v>86</v>
      </c>
      <c r="P46">
        <v>5.468</v>
      </c>
      <c r="Q46">
        <v>5.9779999999999998</v>
      </c>
      <c r="R46" t="s">
        <v>90</v>
      </c>
      <c r="S46" t="s">
        <v>45</v>
      </c>
      <c r="T46" s="3">
        <v>5</v>
      </c>
    </row>
    <row r="47" spans="2:20" x14ac:dyDescent="0.25">
      <c r="B47" s="12">
        <v>38</v>
      </c>
      <c r="C47" s="11" t="s">
        <v>29</v>
      </c>
      <c r="D47" s="11">
        <v>39</v>
      </c>
      <c r="E47" s="11">
        <v>13.3</v>
      </c>
      <c r="F47" s="11">
        <v>13.6</v>
      </c>
      <c r="G47" s="13" t="s">
        <v>115</v>
      </c>
      <c r="H47" s="13" t="s">
        <v>58</v>
      </c>
      <c r="I47" s="13">
        <v>79.5</v>
      </c>
      <c r="N47" t="s">
        <v>28</v>
      </c>
      <c r="O47">
        <v>24</v>
      </c>
      <c r="P47">
        <v>12.353</v>
      </c>
      <c r="Q47">
        <v>12.359</v>
      </c>
      <c r="R47" t="s">
        <v>78</v>
      </c>
      <c r="S47" t="s">
        <v>45</v>
      </c>
      <c r="T47" s="3">
        <v>5</v>
      </c>
    </row>
    <row r="48" spans="2:20" x14ac:dyDescent="0.25">
      <c r="B48" s="12">
        <v>39</v>
      </c>
      <c r="C48" s="11" t="s">
        <v>29</v>
      </c>
      <c r="D48" s="11">
        <v>800</v>
      </c>
      <c r="E48" s="11">
        <v>30.9</v>
      </c>
      <c r="F48" s="11">
        <v>31.2</v>
      </c>
      <c r="G48" s="13" t="s">
        <v>141</v>
      </c>
      <c r="H48" s="13" t="s">
        <v>58</v>
      </c>
      <c r="I48" s="13">
        <v>77.792284604519779</v>
      </c>
      <c r="N48" t="s">
        <v>28</v>
      </c>
      <c r="O48">
        <v>34</v>
      </c>
      <c r="P48">
        <v>4.5270000000000001</v>
      </c>
      <c r="Q48">
        <v>4.7649999999999997</v>
      </c>
      <c r="R48" t="s">
        <v>86</v>
      </c>
      <c r="S48" t="s">
        <v>45</v>
      </c>
      <c r="T48" s="3">
        <v>5</v>
      </c>
    </row>
    <row r="49" spans="2:20" x14ac:dyDescent="0.25">
      <c r="B49" s="12">
        <v>40</v>
      </c>
      <c r="C49" s="11" t="s">
        <v>29</v>
      </c>
      <c r="D49" s="11">
        <v>39</v>
      </c>
      <c r="E49" s="11">
        <v>12.7</v>
      </c>
      <c r="F49" s="11">
        <v>13</v>
      </c>
      <c r="G49" s="13" t="s">
        <v>142</v>
      </c>
      <c r="H49" s="13" t="s">
        <v>58</v>
      </c>
      <c r="I49" s="13">
        <v>76.609375</v>
      </c>
      <c r="N49" t="s">
        <v>28</v>
      </c>
      <c r="O49">
        <v>24</v>
      </c>
      <c r="P49">
        <v>12.353</v>
      </c>
      <c r="Q49">
        <v>12.359</v>
      </c>
      <c r="R49" t="s">
        <v>78</v>
      </c>
      <c r="S49" t="s">
        <v>45</v>
      </c>
      <c r="T49" s="3">
        <v>5</v>
      </c>
    </row>
    <row r="50" spans="2:20" x14ac:dyDescent="0.25">
      <c r="B50" s="12">
        <v>41</v>
      </c>
      <c r="C50" s="11" t="s">
        <v>31</v>
      </c>
      <c r="D50" s="11">
        <v>2020</v>
      </c>
      <c r="E50" s="11">
        <v>0</v>
      </c>
      <c r="F50" s="11">
        <v>0.3</v>
      </c>
      <c r="G50" s="13" t="s">
        <v>143</v>
      </c>
      <c r="H50" s="13" t="s">
        <v>58</v>
      </c>
      <c r="I50" s="13">
        <v>74.807909604519779</v>
      </c>
      <c r="N50" t="s">
        <v>28</v>
      </c>
      <c r="O50">
        <v>21</v>
      </c>
      <c r="P50">
        <v>6.9130000000000003</v>
      </c>
      <c r="Q50">
        <v>6.9930000000000003</v>
      </c>
      <c r="R50" t="s">
        <v>73</v>
      </c>
      <c r="S50" t="s">
        <v>45</v>
      </c>
      <c r="T50" s="3">
        <v>5</v>
      </c>
    </row>
    <row r="51" spans="2:20" x14ac:dyDescent="0.25">
      <c r="B51" s="12">
        <v>42</v>
      </c>
      <c r="C51" s="11" t="s">
        <v>28</v>
      </c>
      <c r="D51" s="11">
        <v>21</v>
      </c>
      <c r="E51" s="11">
        <v>13.4</v>
      </c>
      <c r="F51" s="11">
        <v>13.7</v>
      </c>
      <c r="G51" s="13" t="s">
        <v>131</v>
      </c>
      <c r="H51" s="13" t="s">
        <v>45</v>
      </c>
      <c r="I51" s="13">
        <v>74.011034604519779</v>
      </c>
      <c r="N51" t="s">
        <v>28</v>
      </c>
      <c r="O51">
        <v>85</v>
      </c>
      <c r="P51">
        <v>4.6399999999999997</v>
      </c>
      <c r="Q51">
        <v>5.6459999999999999</v>
      </c>
      <c r="R51" t="s">
        <v>91</v>
      </c>
      <c r="S51" t="s">
        <v>45</v>
      </c>
      <c r="T51" s="3">
        <v>5</v>
      </c>
    </row>
    <row r="52" spans="2:20" x14ac:dyDescent="0.25">
      <c r="B52" s="12">
        <v>43</v>
      </c>
      <c r="C52" s="11" t="s">
        <v>31</v>
      </c>
      <c r="D52" s="11">
        <v>2201</v>
      </c>
      <c r="E52" s="11">
        <v>1.2</v>
      </c>
      <c r="F52" s="11">
        <v>1.5</v>
      </c>
      <c r="G52" s="13" t="s">
        <v>144</v>
      </c>
      <c r="H52" s="13" t="s">
        <v>58</v>
      </c>
      <c r="I52" s="13">
        <v>73.5</v>
      </c>
      <c r="N52" t="s">
        <v>28</v>
      </c>
      <c r="O52">
        <v>90</v>
      </c>
      <c r="P52">
        <v>10.5269999999999</v>
      </c>
      <c r="Q52">
        <v>10.541</v>
      </c>
      <c r="R52" t="s">
        <v>82</v>
      </c>
      <c r="S52" t="s">
        <v>45</v>
      </c>
      <c r="T52" s="3">
        <v>5</v>
      </c>
    </row>
    <row r="53" spans="2:20" x14ac:dyDescent="0.25">
      <c r="B53" s="12">
        <v>44</v>
      </c>
      <c r="C53" s="11" t="s">
        <v>31</v>
      </c>
      <c r="D53" s="11">
        <v>786</v>
      </c>
      <c r="E53" s="11">
        <v>0.8</v>
      </c>
      <c r="F53" s="11">
        <v>1.1000000000000001</v>
      </c>
      <c r="G53" s="13" t="s">
        <v>139</v>
      </c>
      <c r="H53" s="13" t="s">
        <v>58</v>
      </c>
      <c r="I53" s="13">
        <v>72.464159604519779</v>
      </c>
      <c r="N53" t="s">
        <v>28</v>
      </c>
      <c r="O53">
        <v>82</v>
      </c>
      <c r="P53">
        <v>0.68700000000000006</v>
      </c>
      <c r="Q53">
        <v>0.746</v>
      </c>
      <c r="R53" t="s">
        <v>81</v>
      </c>
      <c r="S53" t="s">
        <v>45</v>
      </c>
      <c r="T53" s="3">
        <v>5</v>
      </c>
    </row>
    <row r="54" spans="2:20" x14ac:dyDescent="0.25">
      <c r="B54" s="12">
        <v>45</v>
      </c>
      <c r="C54" s="11" t="s">
        <v>28</v>
      </c>
      <c r="D54" s="11">
        <v>82</v>
      </c>
      <c r="E54" s="11">
        <v>3.2</v>
      </c>
      <c r="F54" s="11">
        <v>3.5</v>
      </c>
      <c r="G54" s="13" t="s">
        <v>145</v>
      </c>
      <c r="H54" s="13" t="s">
        <v>45</v>
      </c>
      <c r="I54" s="13">
        <v>72.011034604519779</v>
      </c>
      <c r="N54" t="s">
        <v>28</v>
      </c>
      <c r="O54">
        <v>10</v>
      </c>
      <c r="P54">
        <v>11.228</v>
      </c>
      <c r="Q54">
        <v>11.356</v>
      </c>
      <c r="R54" t="s">
        <v>76</v>
      </c>
      <c r="S54" t="s">
        <v>45</v>
      </c>
      <c r="T54" s="3">
        <v>5</v>
      </c>
    </row>
    <row r="55" spans="2:20" x14ac:dyDescent="0.25">
      <c r="B55" s="12">
        <v>46</v>
      </c>
      <c r="C55" s="11" t="s">
        <v>29</v>
      </c>
      <c r="D55" s="11">
        <v>800</v>
      </c>
      <c r="E55" s="11">
        <v>21.7</v>
      </c>
      <c r="F55" s="11">
        <v>22</v>
      </c>
      <c r="G55" s="13" t="s">
        <v>146</v>
      </c>
      <c r="H55" s="13" t="s">
        <v>58</v>
      </c>
      <c r="I55" s="13">
        <v>70.515625</v>
      </c>
      <c r="N55" t="s">
        <v>28</v>
      </c>
      <c r="O55">
        <v>78</v>
      </c>
      <c r="P55">
        <v>6.8310000000000004</v>
      </c>
      <c r="Q55">
        <v>6.835</v>
      </c>
      <c r="R55" t="s">
        <v>88</v>
      </c>
      <c r="S55" t="s">
        <v>45</v>
      </c>
      <c r="T55" s="3">
        <v>5</v>
      </c>
    </row>
    <row r="56" spans="2:20" x14ac:dyDescent="0.25">
      <c r="B56" s="12">
        <v>47</v>
      </c>
      <c r="C56" s="11" t="s">
        <v>31</v>
      </c>
      <c r="D56" s="11">
        <v>142</v>
      </c>
      <c r="E56" s="11">
        <v>0.4</v>
      </c>
      <c r="F56" s="11">
        <v>0.7</v>
      </c>
      <c r="G56" s="13" t="s">
        <v>147</v>
      </c>
      <c r="H56" s="13" t="s">
        <v>58</v>
      </c>
      <c r="I56" s="13">
        <v>70.40625</v>
      </c>
      <c r="N56" t="s">
        <v>28</v>
      </c>
      <c r="O56">
        <v>22</v>
      </c>
      <c r="P56">
        <v>2.8149999999999999</v>
      </c>
      <c r="Q56">
        <v>3.556</v>
      </c>
      <c r="R56" t="s">
        <v>75</v>
      </c>
      <c r="S56" t="s">
        <v>45</v>
      </c>
      <c r="T56" s="3">
        <v>5</v>
      </c>
    </row>
    <row r="57" spans="2:20" x14ac:dyDescent="0.25">
      <c r="B57" s="12">
        <v>48</v>
      </c>
      <c r="C57" s="11" t="s">
        <v>28</v>
      </c>
      <c r="D57" s="11">
        <v>81</v>
      </c>
      <c r="E57" s="11">
        <v>0.1</v>
      </c>
      <c r="F57" s="11">
        <v>0.4</v>
      </c>
      <c r="G57" s="13" t="s">
        <v>148</v>
      </c>
      <c r="H57" s="13" t="s">
        <v>45</v>
      </c>
      <c r="I57" s="13">
        <v>70.245409604519779</v>
      </c>
      <c r="N57" t="s">
        <v>28</v>
      </c>
      <c r="O57">
        <v>46</v>
      </c>
      <c r="P57">
        <v>8.5009999999999906</v>
      </c>
      <c r="Q57">
        <v>8.8759999999999906</v>
      </c>
      <c r="R57" t="s">
        <v>71</v>
      </c>
      <c r="S57" t="s">
        <v>45</v>
      </c>
      <c r="T57" s="3">
        <v>5</v>
      </c>
    </row>
    <row r="58" spans="2:20" x14ac:dyDescent="0.25">
      <c r="B58" s="12">
        <v>49</v>
      </c>
      <c r="C58" s="11" t="s">
        <v>30</v>
      </c>
      <c r="D58" s="11">
        <v>250</v>
      </c>
      <c r="E58" s="11">
        <v>3.9</v>
      </c>
      <c r="F58" s="11">
        <v>4.2</v>
      </c>
      <c r="G58" s="13" t="s">
        <v>121</v>
      </c>
      <c r="H58" s="13" t="s">
        <v>58</v>
      </c>
      <c r="I58" s="13">
        <v>68.8125</v>
      </c>
      <c r="N58" t="s">
        <v>28</v>
      </c>
      <c r="O58">
        <v>99</v>
      </c>
      <c r="P58">
        <v>0.39400000000000002</v>
      </c>
      <c r="Q58">
        <v>0.65900000000000003</v>
      </c>
      <c r="R58" t="s">
        <v>92</v>
      </c>
      <c r="S58" t="s">
        <v>45</v>
      </c>
      <c r="T58" s="3">
        <v>5</v>
      </c>
    </row>
    <row r="59" spans="2:20" x14ac:dyDescent="0.25">
      <c r="B59" s="12">
        <v>50</v>
      </c>
      <c r="C59" s="11" t="s">
        <v>29</v>
      </c>
      <c r="D59" s="11">
        <v>212</v>
      </c>
      <c r="E59" s="11">
        <v>2.7</v>
      </c>
      <c r="F59" s="11">
        <v>3</v>
      </c>
      <c r="G59" s="13" t="s">
        <v>149</v>
      </c>
      <c r="H59" s="13" t="s">
        <v>58</v>
      </c>
      <c r="I59" s="13">
        <v>66.917284604519779</v>
      </c>
      <c r="N59" t="s">
        <v>28</v>
      </c>
      <c r="O59">
        <v>10</v>
      </c>
      <c r="P59">
        <v>11.228</v>
      </c>
      <c r="Q59">
        <v>11.356</v>
      </c>
      <c r="R59" t="s">
        <v>76</v>
      </c>
      <c r="S59" t="s">
        <v>45</v>
      </c>
      <c r="T59" s="3">
        <v>5</v>
      </c>
    </row>
    <row r="60" spans="2:20" x14ac:dyDescent="0.25">
      <c r="B60" s="12">
        <v>51</v>
      </c>
      <c r="C60" s="11" t="s">
        <v>31</v>
      </c>
      <c r="D60" s="11">
        <v>2209</v>
      </c>
      <c r="E60" s="11">
        <v>0</v>
      </c>
      <c r="F60" s="11">
        <v>0.3</v>
      </c>
      <c r="G60" s="13" t="s">
        <v>150</v>
      </c>
      <c r="H60" s="13" t="s">
        <v>58</v>
      </c>
      <c r="I60" s="13">
        <v>66.354784604519779</v>
      </c>
      <c r="N60" t="s">
        <v>28</v>
      </c>
      <c r="O60">
        <v>36</v>
      </c>
      <c r="P60">
        <v>3.1059999999999999</v>
      </c>
      <c r="Q60">
        <v>4.1840000000000002</v>
      </c>
      <c r="R60" t="s">
        <v>93</v>
      </c>
      <c r="S60" t="s">
        <v>45</v>
      </c>
      <c r="T60" s="3">
        <v>5</v>
      </c>
    </row>
    <row r="61" spans="2:20" x14ac:dyDescent="0.25">
      <c r="B61" s="12">
        <v>52</v>
      </c>
      <c r="C61" s="11" t="s">
        <v>29</v>
      </c>
      <c r="D61" s="11">
        <v>800</v>
      </c>
      <c r="E61" s="11">
        <v>19.2</v>
      </c>
      <c r="F61" s="11">
        <v>19.5</v>
      </c>
      <c r="G61" s="13" t="s">
        <v>151</v>
      </c>
      <c r="H61" s="13" t="s">
        <v>58</v>
      </c>
      <c r="I61" s="13">
        <v>65.71875</v>
      </c>
      <c r="N61" t="s">
        <v>28</v>
      </c>
      <c r="O61">
        <v>86</v>
      </c>
      <c r="P61">
        <v>5.468</v>
      </c>
      <c r="Q61">
        <v>5.9779999999999998</v>
      </c>
      <c r="R61" t="s">
        <v>90</v>
      </c>
      <c r="S61" t="s">
        <v>45</v>
      </c>
      <c r="T61" s="3">
        <v>5</v>
      </c>
    </row>
    <row r="62" spans="2:20" x14ac:dyDescent="0.25">
      <c r="B62" s="12">
        <v>53</v>
      </c>
      <c r="C62" s="11" t="s">
        <v>31</v>
      </c>
      <c r="D62" s="11">
        <v>473</v>
      </c>
      <c r="E62" s="11">
        <v>0.4</v>
      </c>
      <c r="F62" s="11">
        <v>0.7</v>
      </c>
      <c r="G62" s="13" t="s">
        <v>152</v>
      </c>
      <c r="H62" s="13" t="s">
        <v>58</v>
      </c>
      <c r="I62" s="13">
        <v>64.807909604519779</v>
      </c>
      <c r="N62" t="s">
        <v>28</v>
      </c>
      <c r="O62">
        <v>90</v>
      </c>
      <c r="P62">
        <v>10.5269999999999</v>
      </c>
      <c r="Q62">
        <v>10.541</v>
      </c>
      <c r="R62" t="s">
        <v>82</v>
      </c>
      <c r="S62" t="s">
        <v>45</v>
      </c>
      <c r="T62" s="3">
        <v>5</v>
      </c>
    </row>
    <row r="63" spans="2:20" x14ac:dyDescent="0.25">
      <c r="B63" s="12">
        <v>54</v>
      </c>
      <c r="C63" s="11" t="s">
        <v>29</v>
      </c>
      <c r="D63" s="11">
        <v>211</v>
      </c>
      <c r="E63" s="11">
        <v>0.1</v>
      </c>
      <c r="F63" s="11">
        <v>0.4</v>
      </c>
      <c r="G63" s="13" t="s">
        <v>153</v>
      </c>
      <c r="H63" s="13" t="s">
        <v>58</v>
      </c>
      <c r="I63" s="13">
        <v>63.71875</v>
      </c>
      <c r="N63" t="s">
        <v>28</v>
      </c>
      <c r="O63">
        <v>68</v>
      </c>
      <c r="P63">
        <v>0.502</v>
      </c>
      <c r="Q63">
        <v>0.52700000000000002</v>
      </c>
      <c r="R63" t="s">
        <v>80</v>
      </c>
      <c r="S63" t="s">
        <v>45</v>
      </c>
      <c r="T63" s="3">
        <v>5</v>
      </c>
    </row>
    <row r="64" spans="2:20" x14ac:dyDescent="0.25">
      <c r="B64" s="12">
        <v>55</v>
      </c>
      <c r="C64" s="11" t="s">
        <v>29</v>
      </c>
      <c r="D64" s="11">
        <v>259</v>
      </c>
      <c r="E64" s="11">
        <v>4.0999999999999996</v>
      </c>
      <c r="F64" s="11">
        <v>4.4000000000000004</v>
      </c>
      <c r="G64" s="13" t="s">
        <v>154</v>
      </c>
      <c r="H64" s="13" t="s">
        <v>58</v>
      </c>
      <c r="I64" s="13">
        <v>62.5</v>
      </c>
      <c r="N64" t="s">
        <v>28</v>
      </c>
      <c r="O64">
        <v>102</v>
      </c>
      <c r="P64">
        <v>5.41</v>
      </c>
      <c r="Q64">
        <v>5.4359999999999999</v>
      </c>
      <c r="R64" t="s">
        <v>70</v>
      </c>
      <c r="S64" t="s">
        <v>45</v>
      </c>
      <c r="T64" s="3">
        <v>5</v>
      </c>
    </row>
    <row r="65" spans="2:20" x14ac:dyDescent="0.25">
      <c r="B65" s="12">
        <v>56</v>
      </c>
      <c r="C65" s="11" t="s">
        <v>28</v>
      </c>
      <c r="D65" s="11">
        <v>74</v>
      </c>
      <c r="E65" s="11">
        <v>3.4</v>
      </c>
      <c r="F65" s="11">
        <v>3.7</v>
      </c>
      <c r="G65" s="13" t="s">
        <v>121</v>
      </c>
      <c r="H65" s="13" t="s">
        <v>45</v>
      </c>
      <c r="I65" s="13">
        <v>62.046875</v>
      </c>
      <c r="N65" t="s">
        <v>28</v>
      </c>
      <c r="O65">
        <v>85</v>
      </c>
      <c r="P65">
        <v>4.6399999999999997</v>
      </c>
      <c r="Q65">
        <v>5.6459999999999999</v>
      </c>
      <c r="R65" t="s">
        <v>91</v>
      </c>
      <c r="S65" t="s">
        <v>45</v>
      </c>
      <c r="T65" s="3">
        <v>5</v>
      </c>
    </row>
    <row r="66" spans="2:20" x14ac:dyDescent="0.25">
      <c r="B66" s="12">
        <v>57</v>
      </c>
      <c r="C66" s="11" t="s">
        <v>29</v>
      </c>
      <c r="D66" s="11">
        <v>39</v>
      </c>
      <c r="E66" s="11">
        <v>0.6</v>
      </c>
      <c r="F66" s="11">
        <v>0.9</v>
      </c>
      <c r="G66" s="13" t="s">
        <v>118</v>
      </c>
      <c r="H66" s="13" t="s">
        <v>58</v>
      </c>
      <c r="I66" s="13">
        <v>61.609375</v>
      </c>
      <c r="N66" t="s">
        <v>28</v>
      </c>
      <c r="O66">
        <v>105</v>
      </c>
      <c r="P66">
        <v>0</v>
      </c>
      <c r="Q66">
        <v>0.158</v>
      </c>
      <c r="R66" t="s">
        <v>94</v>
      </c>
      <c r="S66" t="s">
        <v>45</v>
      </c>
      <c r="T66" s="3">
        <v>5</v>
      </c>
    </row>
    <row r="67" spans="2:20" x14ac:dyDescent="0.25">
      <c r="B67" s="12">
        <v>58</v>
      </c>
      <c r="C67" s="11" t="s">
        <v>31</v>
      </c>
      <c r="D67" s="11">
        <v>2204</v>
      </c>
      <c r="E67" s="11">
        <v>1.2</v>
      </c>
      <c r="F67" s="11">
        <v>1.5</v>
      </c>
      <c r="G67" s="13" t="s">
        <v>155</v>
      </c>
      <c r="H67" s="13" t="s">
        <v>58</v>
      </c>
      <c r="I67" s="13">
        <v>61.5</v>
      </c>
      <c r="N67" t="s">
        <v>28</v>
      </c>
      <c r="O67">
        <v>14</v>
      </c>
      <c r="P67">
        <v>5.6710000000000003</v>
      </c>
      <c r="Q67">
        <v>5.8940000000000001</v>
      </c>
      <c r="R67" t="s">
        <v>84</v>
      </c>
      <c r="S67" t="s">
        <v>45</v>
      </c>
      <c r="T67" s="3">
        <v>5</v>
      </c>
    </row>
    <row r="68" spans="2:20" x14ac:dyDescent="0.25">
      <c r="B68" s="12">
        <v>59</v>
      </c>
      <c r="C68" s="11" t="s">
        <v>31</v>
      </c>
      <c r="D68" s="11">
        <v>2203</v>
      </c>
      <c r="E68" s="11">
        <v>0</v>
      </c>
      <c r="F68" s="11">
        <v>0.3</v>
      </c>
      <c r="G68" s="13" t="s">
        <v>156</v>
      </c>
      <c r="H68" s="13" t="s">
        <v>58</v>
      </c>
      <c r="I68" s="13">
        <v>61.370409604519772</v>
      </c>
      <c r="N68" t="s">
        <v>28</v>
      </c>
      <c r="O68">
        <v>34</v>
      </c>
      <c r="P68">
        <v>4.5270000000000001</v>
      </c>
      <c r="Q68">
        <v>4.7649999999999997</v>
      </c>
      <c r="R68" t="s">
        <v>86</v>
      </c>
      <c r="S68" t="s">
        <v>45</v>
      </c>
      <c r="T68" s="3">
        <v>5</v>
      </c>
    </row>
    <row r="69" spans="2:20" x14ac:dyDescent="0.25">
      <c r="B69" s="12">
        <v>60</v>
      </c>
      <c r="C69" s="11" t="s">
        <v>29</v>
      </c>
      <c r="D69" s="11">
        <v>39</v>
      </c>
      <c r="E69" s="11">
        <v>13.6</v>
      </c>
      <c r="F69" s="11">
        <v>13.9</v>
      </c>
      <c r="G69" s="13" t="s">
        <v>115</v>
      </c>
      <c r="H69" s="13" t="s">
        <v>58</v>
      </c>
      <c r="I69" s="13">
        <v>60.40625</v>
      </c>
      <c r="N69" t="s">
        <v>28</v>
      </c>
      <c r="O69">
        <v>1</v>
      </c>
      <c r="P69">
        <v>3.327</v>
      </c>
      <c r="Q69">
        <v>3.6070000000000002</v>
      </c>
      <c r="R69" t="s">
        <v>95</v>
      </c>
      <c r="S69" t="s">
        <v>45</v>
      </c>
      <c r="T69" s="3">
        <v>5</v>
      </c>
    </row>
    <row r="70" spans="2:20" x14ac:dyDescent="0.25">
      <c r="B70" s="12">
        <v>61</v>
      </c>
      <c r="C70" s="11" t="s">
        <v>28</v>
      </c>
      <c r="D70" s="11">
        <v>102</v>
      </c>
      <c r="E70" s="11">
        <v>1.5</v>
      </c>
      <c r="F70" s="11">
        <v>1.8</v>
      </c>
      <c r="G70" s="13" t="s">
        <v>157</v>
      </c>
      <c r="H70" s="13" t="s">
        <v>45</v>
      </c>
      <c r="I70" s="13">
        <v>59.917284604519772</v>
      </c>
      <c r="N70" t="s">
        <v>28</v>
      </c>
      <c r="O70">
        <v>105</v>
      </c>
      <c r="P70">
        <v>0</v>
      </c>
      <c r="Q70">
        <v>0.158</v>
      </c>
      <c r="R70" t="s">
        <v>94</v>
      </c>
      <c r="S70" t="s">
        <v>45</v>
      </c>
      <c r="T70" s="3">
        <v>5</v>
      </c>
    </row>
    <row r="71" spans="2:20" x14ac:dyDescent="0.25">
      <c r="B71" s="12">
        <v>62</v>
      </c>
      <c r="C71" s="11" t="s">
        <v>28</v>
      </c>
      <c r="D71" s="11">
        <v>52</v>
      </c>
      <c r="E71" s="11">
        <v>7.6</v>
      </c>
      <c r="F71" s="11">
        <v>7.9</v>
      </c>
      <c r="G71" s="13" t="s">
        <v>158</v>
      </c>
      <c r="H71" s="13" t="s">
        <v>45</v>
      </c>
      <c r="I71" s="13">
        <v>58.917284604519772</v>
      </c>
      <c r="N71" t="s">
        <v>28</v>
      </c>
      <c r="O71">
        <v>1</v>
      </c>
      <c r="P71">
        <v>3.327</v>
      </c>
      <c r="Q71">
        <v>3.6070000000000002</v>
      </c>
      <c r="R71" t="s">
        <v>95</v>
      </c>
      <c r="S71" t="s">
        <v>45</v>
      </c>
      <c r="T71" s="3">
        <v>5</v>
      </c>
    </row>
    <row r="72" spans="2:20" x14ac:dyDescent="0.25">
      <c r="B72" s="12">
        <v>63</v>
      </c>
      <c r="C72" s="11" t="s">
        <v>29</v>
      </c>
      <c r="D72" s="11">
        <v>416</v>
      </c>
      <c r="E72" s="11">
        <v>10.3</v>
      </c>
      <c r="F72" s="11">
        <v>10.6</v>
      </c>
      <c r="G72" s="13" t="s">
        <v>159</v>
      </c>
      <c r="H72" s="13" t="s">
        <v>58</v>
      </c>
      <c r="I72" s="13">
        <v>57.370409604519772</v>
      </c>
      <c r="N72" t="s">
        <v>28</v>
      </c>
      <c r="O72">
        <v>14</v>
      </c>
      <c r="P72">
        <v>5.6710000000000003</v>
      </c>
      <c r="Q72">
        <v>5.8940000000000001</v>
      </c>
      <c r="R72" t="s">
        <v>84</v>
      </c>
      <c r="S72" t="s">
        <v>45</v>
      </c>
      <c r="T72" s="3">
        <v>5</v>
      </c>
    </row>
    <row r="73" spans="2:20" x14ac:dyDescent="0.25">
      <c r="B73" s="12">
        <v>64</v>
      </c>
      <c r="C73" s="11" t="s">
        <v>28</v>
      </c>
      <c r="D73" s="11">
        <v>81</v>
      </c>
      <c r="E73" s="11">
        <v>1.2</v>
      </c>
      <c r="F73" s="11">
        <v>1.5</v>
      </c>
      <c r="G73" s="13" t="s">
        <v>148</v>
      </c>
      <c r="H73" s="13" t="s">
        <v>45</v>
      </c>
      <c r="I73" s="13">
        <v>55.807909604519772</v>
      </c>
      <c r="N73" t="s">
        <v>28</v>
      </c>
      <c r="O73">
        <v>16</v>
      </c>
      <c r="P73">
        <v>0.14000000000000001</v>
      </c>
      <c r="Q73">
        <v>1.3049999999999999</v>
      </c>
      <c r="R73" t="s">
        <v>96</v>
      </c>
      <c r="S73" t="s">
        <v>45</v>
      </c>
      <c r="T73" s="3">
        <v>5</v>
      </c>
    </row>
    <row r="74" spans="2:20" x14ac:dyDescent="0.25">
      <c r="B74" s="12">
        <v>65</v>
      </c>
      <c r="C74" s="11" t="s">
        <v>28</v>
      </c>
      <c r="D74" s="11">
        <v>74</v>
      </c>
      <c r="E74" s="11">
        <v>6</v>
      </c>
      <c r="F74" s="11">
        <v>6.3</v>
      </c>
      <c r="G74" s="13" t="s">
        <v>160</v>
      </c>
      <c r="H74" s="13" t="s">
        <v>45</v>
      </c>
      <c r="I74" s="13">
        <v>55.370409604519772</v>
      </c>
      <c r="N74" t="s">
        <v>28</v>
      </c>
      <c r="O74">
        <v>30</v>
      </c>
      <c r="P74">
        <v>0.56299999999999994</v>
      </c>
      <c r="Q74">
        <v>1.704</v>
      </c>
      <c r="R74" t="s">
        <v>97</v>
      </c>
      <c r="S74" t="s">
        <v>45</v>
      </c>
      <c r="T74" s="3">
        <v>5</v>
      </c>
    </row>
    <row r="75" spans="2:20" x14ac:dyDescent="0.25">
      <c r="B75" s="12">
        <v>65</v>
      </c>
      <c r="C75" s="11" t="s">
        <v>28</v>
      </c>
      <c r="D75" s="11">
        <v>90</v>
      </c>
      <c r="E75" s="11">
        <v>8.5</v>
      </c>
      <c r="F75" s="11">
        <v>8.8000000000000007</v>
      </c>
      <c r="G75" s="13" t="s">
        <v>161</v>
      </c>
      <c r="H75" s="13" t="s">
        <v>45</v>
      </c>
      <c r="I75" s="13">
        <v>55.370409604519772</v>
      </c>
      <c r="N75" t="s">
        <v>28</v>
      </c>
      <c r="O75">
        <v>1</v>
      </c>
      <c r="P75">
        <v>3.327</v>
      </c>
      <c r="Q75">
        <v>3.6070000000000002</v>
      </c>
      <c r="R75" t="s">
        <v>95</v>
      </c>
      <c r="S75" t="s">
        <v>45</v>
      </c>
      <c r="T75" s="3">
        <v>5</v>
      </c>
    </row>
    <row r="76" spans="2:20" x14ac:dyDescent="0.25">
      <c r="B76" s="12">
        <v>67</v>
      </c>
      <c r="C76" s="11" t="s">
        <v>28</v>
      </c>
      <c r="D76" s="11">
        <v>80</v>
      </c>
      <c r="E76" s="11">
        <v>0</v>
      </c>
      <c r="F76" s="11">
        <v>0.3</v>
      </c>
      <c r="G76" s="13" t="s">
        <v>162</v>
      </c>
      <c r="H76" s="13" t="s">
        <v>45</v>
      </c>
      <c r="I76" s="13">
        <v>53.370409604519772</v>
      </c>
      <c r="N76" t="s">
        <v>28</v>
      </c>
      <c r="O76">
        <v>1</v>
      </c>
      <c r="P76">
        <v>3.327</v>
      </c>
      <c r="Q76">
        <v>3.6070000000000002</v>
      </c>
      <c r="R76" t="s">
        <v>95</v>
      </c>
      <c r="S76" t="s">
        <v>45</v>
      </c>
      <c r="T76" s="3">
        <v>5</v>
      </c>
    </row>
    <row r="77" spans="2:20" x14ac:dyDescent="0.25">
      <c r="B77" s="12">
        <v>68</v>
      </c>
      <c r="C77" s="11" t="s">
        <v>28</v>
      </c>
      <c r="D77" s="11">
        <v>34</v>
      </c>
      <c r="E77" s="11">
        <v>4.0999999999999996</v>
      </c>
      <c r="F77" s="11">
        <v>4.4000000000000004</v>
      </c>
      <c r="G77" s="13" t="s">
        <v>163</v>
      </c>
      <c r="H77" s="13" t="s">
        <v>45</v>
      </c>
      <c r="I77" s="13">
        <v>52.370409604519772</v>
      </c>
      <c r="N77" t="s">
        <v>28</v>
      </c>
      <c r="O77">
        <v>21</v>
      </c>
      <c r="P77">
        <v>6.9130000000000003</v>
      </c>
      <c r="Q77">
        <v>6.9930000000000003</v>
      </c>
      <c r="R77" t="s">
        <v>73</v>
      </c>
      <c r="S77" t="s">
        <v>45</v>
      </c>
      <c r="T77" s="3">
        <v>5</v>
      </c>
    </row>
    <row r="78" spans="2:20" x14ac:dyDescent="0.25">
      <c r="B78" s="12">
        <v>69</v>
      </c>
      <c r="C78" s="11" t="s">
        <v>28</v>
      </c>
      <c r="D78" s="11">
        <v>82</v>
      </c>
      <c r="E78" s="11">
        <v>1.2</v>
      </c>
      <c r="F78" s="11">
        <v>1.5</v>
      </c>
      <c r="G78" s="13" t="s">
        <v>145</v>
      </c>
      <c r="H78" s="13" t="s">
        <v>45</v>
      </c>
      <c r="I78" s="13">
        <v>52.261034604519772</v>
      </c>
      <c r="N78" t="s">
        <v>28</v>
      </c>
      <c r="O78">
        <v>52</v>
      </c>
      <c r="P78">
        <v>6.2569999999999997</v>
      </c>
      <c r="Q78">
        <v>6.335</v>
      </c>
      <c r="R78" t="s">
        <v>89</v>
      </c>
      <c r="S78" t="s">
        <v>45</v>
      </c>
      <c r="T78" s="3">
        <v>5</v>
      </c>
    </row>
    <row r="79" spans="2:20" x14ac:dyDescent="0.25">
      <c r="B79" s="12">
        <v>70</v>
      </c>
      <c r="C79" s="11" t="s">
        <v>28</v>
      </c>
      <c r="D79" s="11">
        <v>1</v>
      </c>
      <c r="E79" s="11">
        <v>2.1</v>
      </c>
      <c r="F79" s="11">
        <v>2.4</v>
      </c>
      <c r="G79" s="13" t="s">
        <v>164</v>
      </c>
      <c r="H79" s="13" t="s">
        <v>45</v>
      </c>
      <c r="I79" s="13">
        <v>51.370409604519772</v>
      </c>
      <c r="N79" t="s">
        <v>28</v>
      </c>
      <c r="O79">
        <v>16</v>
      </c>
      <c r="P79">
        <v>0.14000000000000001</v>
      </c>
      <c r="Q79">
        <v>1.3049999999999999</v>
      </c>
      <c r="R79" t="s">
        <v>96</v>
      </c>
      <c r="S79" t="s">
        <v>45</v>
      </c>
      <c r="T79" s="3">
        <v>5</v>
      </c>
    </row>
    <row r="80" spans="2:20" x14ac:dyDescent="0.25">
      <c r="B80" s="12">
        <v>70</v>
      </c>
      <c r="C80" s="11" t="s">
        <v>28</v>
      </c>
      <c r="D80" s="11">
        <v>21</v>
      </c>
      <c r="E80" s="11">
        <v>4</v>
      </c>
      <c r="F80" s="11">
        <v>4.3</v>
      </c>
      <c r="G80" s="13" t="s">
        <v>131</v>
      </c>
      <c r="H80" s="13" t="s">
        <v>45</v>
      </c>
      <c r="I80" s="13">
        <v>51.370409604519772</v>
      </c>
      <c r="N80" t="s">
        <v>28</v>
      </c>
      <c r="O80">
        <v>94</v>
      </c>
      <c r="P80">
        <v>3.6579999999999999</v>
      </c>
      <c r="Q80">
        <v>5.0170000000000003</v>
      </c>
      <c r="R80" t="s">
        <v>67</v>
      </c>
      <c r="S80" t="s">
        <v>45</v>
      </c>
      <c r="T80" s="3">
        <v>5</v>
      </c>
    </row>
    <row r="81" spans="2:20" x14ac:dyDescent="0.25">
      <c r="B81" s="12">
        <v>70</v>
      </c>
      <c r="C81" s="11" t="s">
        <v>28</v>
      </c>
      <c r="D81" s="11">
        <v>24</v>
      </c>
      <c r="E81" s="11">
        <v>9.1</v>
      </c>
      <c r="F81" s="11">
        <v>9.4</v>
      </c>
      <c r="G81" s="13" t="s">
        <v>165</v>
      </c>
      <c r="H81" s="13" t="s">
        <v>45</v>
      </c>
      <c r="I81" s="13">
        <v>51.370409604519772</v>
      </c>
      <c r="N81" t="s">
        <v>28</v>
      </c>
      <c r="O81">
        <v>80</v>
      </c>
      <c r="P81">
        <v>0</v>
      </c>
      <c r="Q81">
        <v>0.16200000000000001</v>
      </c>
      <c r="R81" t="s">
        <v>68</v>
      </c>
      <c r="S81" t="s">
        <v>45</v>
      </c>
      <c r="T81" s="3">
        <v>5</v>
      </c>
    </row>
    <row r="82" spans="2:20" x14ac:dyDescent="0.25">
      <c r="B82" s="12">
        <v>70</v>
      </c>
      <c r="C82" s="11" t="s">
        <v>28</v>
      </c>
      <c r="D82" s="11">
        <v>52</v>
      </c>
      <c r="E82" s="11">
        <v>8</v>
      </c>
      <c r="F82" s="11">
        <v>8.3000000000000007</v>
      </c>
      <c r="G82" s="13" t="s">
        <v>158</v>
      </c>
      <c r="H82" s="13" t="s">
        <v>45</v>
      </c>
      <c r="I82" s="13">
        <v>51.370409604519772</v>
      </c>
      <c r="N82" t="s">
        <v>28</v>
      </c>
      <c r="O82">
        <v>46</v>
      </c>
      <c r="P82">
        <v>8.5009999999999906</v>
      </c>
      <c r="Q82">
        <v>8.8759999999999906</v>
      </c>
      <c r="R82" t="s">
        <v>71</v>
      </c>
      <c r="S82" t="s">
        <v>45</v>
      </c>
      <c r="T82" s="3">
        <v>5</v>
      </c>
    </row>
    <row r="83" spans="2:20" x14ac:dyDescent="0.25">
      <c r="B83" s="12">
        <v>74</v>
      </c>
      <c r="C83" s="11" t="s">
        <v>28</v>
      </c>
      <c r="D83" s="11">
        <v>52</v>
      </c>
      <c r="E83" s="11">
        <v>10.3</v>
      </c>
      <c r="F83" s="11">
        <v>10.6</v>
      </c>
      <c r="G83" s="13" t="s">
        <v>158</v>
      </c>
      <c r="H83" s="13" t="s">
        <v>45</v>
      </c>
      <c r="I83" s="13">
        <v>51.261034604519772</v>
      </c>
      <c r="N83" t="s">
        <v>28</v>
      </c>
      <c r="O83">
        <v>34</v>
      </c>
      <c r="P83">
        <v>4.5270000000000001</v>
      </c>
      <c r="Q83">
        <v>4.7649999999999997</v>
      </c>
      <c r="R83" t="s">
        <v>86</v>
      </c>
      <c r="S83" t="s">
        <v>45</v>
      </c>
      <c r="T83" s="3">
        <v>5</v>
      </c>
    </row>
    <row r="84" spans="2:20" x14ac:dyDescent="0.25">
      <c r="B84" s="12">
        <v>75</v>
      </c>
      <c r="C84" s="11" t="s">
        <v>30</v>
      </c>
      <c r="D84" s="11">
        <v>250</v>
      </c>
      <c r="E84" s="11">
        <v>4.4000000000000004</v>
      </c>
      <c r="F84" s="11">
        <v>4.7</v>
      </c>
      <c r="G84" s="13" t="s">
        <v>121</v>
      </c>
      <c r="H84" s="13" t="s">
        <v>58</v>
      </c>
      <c r="I84" s="13">
        <v>50.84375</v>
      </c>
      <c r="N84" t="s">
        <v>28</v>
      </c>
      <c r="O84">
        <v>85</v>
      </c>
      <c r="P84">
        <v>4.6399999999999997</v>
      </c>
      <c r="Q84">
        <v>5.6459999999999999</v>
      </c>
      <c r="R84" t="s">
        <v>91</v>
      </c>
      <c r="S84" t="s">
        <v>45</v>
      </c>
      <c r="T84" s="3">
        <v>5</v>
      </c>
    </row>
    <row r="85" spans="2:20" x14ac:dyDescent="0.25">
      <c r="B85" s="12">
        <v>76</v>
      </c>
      <c r="C85" s="11" t="s">
        <v>28</v>
      </c>
      <c r="D85" s="11">
        <v>52</v>
      </c>
      <c r="E85" s="11">
        <v>9.1</v>
      </c>
      <c r="F85" s="11">
        <v>9.4</v>
      </c>
      <c r="G85" s="13" t="s">
        <v>158</v>
      </c>
      <c r="H85" s="13" t="s">
        <v>45</v>
      </c>
      <c r="I85" s="13">
        <v>50.823534604519772</v>
      </c>
      <c r="N85" t="s">
        <v>28</v>
      </c>
      <c r="O85">
        <v>16</v>
      </c>
      <c r="P85">
        <v>0.14000000000000001</v>
      </c>
      <c r="Q85">
        <v>1.3049999999999999</v>
      </c>
      <c r="R85" t="s">
        <v>96</v>
      </c>
      <c r="S85" t="s">
        <v>45</v>
      </c>
      <c r="T85" s="3">
        <v>5</v>
      </c>
    </row>
    <row r="86" spans="2:20" x14ac:dyDescent="0.25">
      <c r="B86" s="12">
        <v>77</v>
      </c>
      <c r="C86" s="11" t="s">
        <v>28</v>
      </c>
      <c r="D86" s="11">
        <v>10</v>
      </c>
      <c r="E86" s="11">
        <v>7.2</v>
      </c>
      <c r="F86" s="11">
        <v>7.5</v>
      </c>
      <c r="G86" s="13" t="s">
        <v>166</v>
      </c>
      <c r="H86" s="13" t="s">
        <v>45</v>
      </c>
      <c r="I86" s="13">
        <v>50.370409604519772</v>
      </c>
      <c r="N86" t="s">
        <v>28</v>
      </c>
      <c r="O86">
        <v>106</v>
      </c>
      <c r="P86">
        <v>0</v>
      </c>
      <c r="Q86">
        <v>2.302</v>
      </c>
      <c r="R86" t="s">
        <v>98</v>
      </c>
      <c r="S86" t="s">
        <v>45</v>
      </c>
      <c r="T86" s="3">
        <v>5</v>
      </c>
    </row>
    <row r="87" spans="2:20" x14ac:dyDescent="0.25">
      <c r="B87" s="12">
        <v>77</v>
      </c>
      <c r="C87" s="11" t="s">
        <v>28</v>
      </c>
      <c r="D87" s="11">
        <v>22</v>
      </c>
      <c r="E87" s="11">
        <v>5.7</v>
      </c>
      <c r="F87" s="11">
        <v>6</v>
      </c>
      <c r="G87" s="13" t="s">
        <v>167</v>
      </c>
      <c r="H87" s="13" t="s">
        <v>45</v>
      </c>
      <c r="I87" s="13">
        <v>50.370409604519772</v>
      </c>
      <c r="N87" t="s">
        <v>28</v>
      </c>
      <c r="O87">
        <v>46</v>
      </c>
      <c r="P87">
        <v>8.5009999999999906</v>
      </c>
      <c r="Q87">
        <v>8.8759999999999906</v>
      </c>
      <c r="R87" t="s">
        <v>71</v>
      </c>
      <c r="S87" t="s">
        <v>45</v>
      </c>
      <c r="T87" s="3">
        <v>5</v>
      </c>
    </row>
    <row r="88" spans="2:20" x14ac:dyDescent="0.25">
      <c r="B88" s="12">
        <v>77</v>
      </c>
      <c r="C88" s="11" t="s">
        <v>28</v>
      </c>
      <c r="D88" s="11">
        <v>22</v>
      </c>
      <c r="E88" s="11">
        <v>6.2</v>
      </c>
      <c r="F88" s="11">
        <v>6.5</v>
      </c>
      <c r="G88" s="13" t="s">
        <v>167</v>
      </c>
      <c r="H88" s="13" t="s">
        <v>45</v>
      </c>
      <c r="I88" s="13">
        <v>50.370409604519772</v>
      </c>
      <c r="N88" t="s">
        <v>28</v>
      </c>
      <c r="O88">
        <v>1</v>
      </c>
      <c r="P88">
        <v>3.327</v>
      </c>
      <c r="Q88">
        <v>3.6070000000000002</v>
      </c>
      <c r="R88" t="s">
        <v>95</v>
      </c>
      <c r="S88" t="s">
        <v>45</v>
      </c>
      <c r="T88" s="3">
        <v>5</v>
      </c>
    </row>
    <row r="89" spans="2:20" x14ac:dyDescent="0.25">
      <c r="B89" s="12">
        <v>80</v>
      </c>
      <c r="C89" s="11" t="s">
        <v>28</v>
      </c>
      <c r="D89" s="11">
        <v>15</v>
      </c>
      <c r="E89" s="11">
        <v>1.2</v>
      </c>
      <c r="F89" s="11">
        <v>1.5</v>
      </c>
      <c r="G89" s="13" t="s">
        <v>168</v>
      </c>
      <c r="H89" s="13" t="s">
        <v>45</v>
      </c>
      <c r="I89" s="13">
        <v>50.261034604519772</v>
      </c>
      <c r="N89" t="s">
        <v>28</v>
      </c>
      <c r="O89">
        <v>46</v>
      </c>
      <c r="P89">
        <v>8.5009999999999906</v>
      </c>
      <c r="Q89">
        <v>8.8759999999999906</v>
      </c>
      <c r="R89" t="s">
        <v>71</v>
      </c>
      <c r="S89" t="s">
        <v>45</v>
      </c>
      <c r="T89" s="3">
        <v>5</v>
      </c>
    </row>
    <row r="90" spans="2:20" x14ac:dyDescent="0.25">
      <c r="B90" s="12">
        <v>80</v>
      </c>
      <c r="C90" s="11" t="s">
        <v>29</v>
      </c>
      <c r="D90" s="11">
        <v>800</v>
      </c>
      <c r="E90" s="11">
        <v>0</v>
      </c>
      <c r="F90" s="11">
        <v>0.3</v>
      </c>
      <c r="G90" s="13" t="s">
        <v>139</v>
      </c>
      <c r="H90" s="13" t="s">
        <v>58</v>
      </c>
      <c r="I90" s="13">
        <v>50.261034604519772</v>
      </c>
      <c r="N90" t="s">
        <v>28</v>
      </c>
      <c r="O90">
        <v>22</v>
      </c>
      <c r="P90">
        <v>2.8149999999999999</v>
      </c>
      <c r="Q90">
        <v>3.556</v>
      </c>
      <c r="R90" t="s">
        <v>75</v>
      </c>
      <c r="S90" t="s">
        <v>45</v>
      </c>
      <c r="T90" s="3">
        <v>5</v>
      </c>
    </row>
    <row r="91" spans="2:20" x14ac:dyDescent="0.25">
      <c r="B91" s="12">
        <v>82</v>
      </c>
      <c r="C91" s="11" t="s">
        <v>28</v>
      </c>
      <c r="D91" s="11">
        <v>21</v>
      </c>
      <c r="E91" s="11">
        <v>1.2</v>
      </c>
      <c r="F91" s="11">
        <v>1.5</v>
      </c>
      <c r="G91" s="13" t="s">
        <v>131</v>
      </c>
      <c r="H91" s="13" t="s">
        <v>45</v>
      </c>
      <c r="I91" s="13">
        <v>49.823534604519772</v>
      </c>
      <c r="N91" t="s">
        <v>28</v>
      </c>
      <c r="O91">
        <v>24</v>
      </c>
      <c r="P91">
        <v>12.353</v>
      </c>
      <c r="Q91">
        <v>12.359</v>
      </c>
      <c r="R91" t="s">
        <v>78</v>
      </c>
      <c r="S91" t="s">
        <v>45</v>
      </c>
      <c r="T91" s="3">
        <v>5</v>
      </c>
    </row>
    <row r="92" spans="2:20" x14ac:dyDescent="0.25">
      <c r="B92" s="12">
        <v>83</v>
      </c>
      <c r="C92" s="11" t="s">
        <v>30</v>
      </c>
      <c r="D92" s="11">
        <v>250</v>
      </c>
      <c r="E92" s="11">
        <v>20.9</v>
      </c>
      <c r="F92" s="11">
        <v>21.2</v>
      </c>
      <c r="G92" s="13" t="s">
        <v>129</v>
      </c>
      <c r="H92" s="13" t="s">
        <v>58</v>
      </c>
      <c r="I92" s="13">
        <v>49.0625</v>
      </c>
      <c r="N92" t="s">
        <v>28</v>
      </c>
      <c r="O92">
        <v>16</v>
      </c>
      <c r="P92">
        <v>0.14000000000000001</v>
      </c>
      <c r="Q92">
        <v>1.3049999999999999</v>
      </c>
      <c r="R92" t="s">
        <v>96</v>
      </c>
      <c r="S92" t="s">
        <v>45</v>
      </c>
      <c r="T92" s="3">
        <v>5</v>
      </c>
    </row>
    <row r="93" spans="2:20" x14ac:dyDescent="0.25">
      <c r="B93" s="12">
        <v>84</v>
      </c>
      <c r="C93" s="11" t="s">
        <v>28</v>
      </c>
      <c r="D93" s="11">
        <v>21</v>
      </c>
      <c r="E93" s="11">
        <v>15.9</v>
      </c>
      <c r="F93" s="11">
        <v>16.2</v>
      </c>
      <c r="G93" s="13" t="s">
        <v>131</v>
      </c>
      <c r="H93" s="13" t="s">
        <v>45</v>
      </c>
      <c r="I93" s="13">
        <v>48.823534604519772</v>
      </c>
      <c r="N93" t="s">
        <v>28</v>
      </c>
      <c r="O93">
        <v>46</v>
      </c>
      <c r="P93">
        <v>8.5009999999999906</v>
      </c>
      <c r="Q93">
        <v>8.8759999999999906</v>
      </c>
      <c r="R93" t="s">
        <v>71</v>
      </c>
      <c r="S93" t="s">
        <v>45</v>
      </c>
      <c r="T93" s="3">
        <v>5</v>
      </c>
    </row>
    <row r="94" spans="2:20" x14ac:dyDescent="0.25">
      <c r="B94" s="12">
        <v>84</v>
      </c>
      <c r="C94" s="11" t="s">
        <v>31</v>
      </c>
      <c r="D94" s="11">
        <v>142</v>
      </c>
      <c r="E94" s="11">
        <v>0.8</v>
      </c>
      <c r="F94" s="11">
        <v>1.1000000000000001</v>
      </c>
      <c r="G94" s="13" t="s">
        <v>169</v>
      </c>
      <c r="H94" s="13" t="s">
        <v>58</v>
      </c>
      <c r="I94" s="13">
        <v>48.823534604519772</v>
      </c>
      <c r="N94" t="s">
        <v>28</v>
      </c>
      <c r="O94">
        <v>34</v>
      </c>
      <c r="P94">
        <v>4.5270000000000001</v>
      </c>
      <c r="Q94">
        <v>4.7649999999999997</v>
      </c>
      <c r="R94" t="s">
        <v>86</v>
      </c>
      <c r="S94" t="s">
        <v>45</v>
      </c>
      <c r="T94" s="3">
        <v>5</v>
      </c>
    </row>
    <row r="95" spans="2:20" x14ac:dyDescent="0.25">
      <c r="B95" s="12">
        <v>86</v>
      </c>
      <c r="C95" s="11" t="s">
        <v>31</v>
      </c>
      <c r="D95" s="11">
        <v>429</v>
      </c>
      <c r="E95" s="11">
        <v>0.6</v>
      </c>
      <c r="F95" s="11">
        <v>0.9</v>
      </c>
      <c r="G95" s="13" t="s">
        <v>57</v>
      </c>
      <c r="H95" s="13" t="s">
        <v>58</v>
      </c>
      <c r="I95" s="13">
        <v>48.625</v>
      </c>
      <c r="N95" t="s">
        <v>28</v>
      </c>
      <c r="O95">
        <v>10</v>
      </c>
      <c r="P95">
        <v>11.228</v>
      </c>
      <c r="Q95">
        <v>11.356</v>
      </c>
      <c r="R95" t="s">
        <v>76</v>
      </c>
      <c r="S95" t="s">
        <v>45</v>
      </c>
      <c r="T95" s="3">
        <v>5</v>
      </c>
    </row>
    <row r="96" spans="2:20" x14ac:dyDescent="0.25">
      <c r="B96" s="12">
        <v>87</v>
      </c>
      <c r="C96" s="11" t="s">
        <v>28</v>
      </c>
      <c r="D96" s="11">
        <v>103</v>
      </c>
      <c r="E96" s="11">
        <v>2.1</v>
      </c>
      <c r="F96" s="11">
        <v>2.4</v>
      </c>
      <c r="G96" s="13" t="s">
        <v>170</v>
      </c>
      <c r="H96" s="13" t="s">
        <v>45</v>
      </c>
      <c r="I96" s="13">
        <v>47.823534604519772</v>
      </c>
      <c r="N96" t="s">
        <v>28</v>
      </c>
      <c r="O96">
        <v>14</v>
      </c>
      <c r="P96">
        <v>5.6710000000000003</v>
      </c>
      <c r="Q96">
        <v>5.8940000000000001</v>
      </c>
      <c r="R96" t="s">
        <v>84</v>
      </c>
      <c r="S96" t="s">
        <v>45</v>
      </c>
      <c r="T96" s="3">
        <v>5</v>
      </c>
    </row>
    <row r="97" spans="2:20" x14ac:dyDescent="0.25">
      <c r="B97" s="12">
        <v>87</v>
      </c>
      <c r="C97" s="11" t="s">
        <v>29</v>
      </c>
      <c r="D97" s="11">
        <v>93</v>
      </c>
      <c r="E97" s="11">
        <v>0.5</v>
      </c>
      <c r="F97" s="11">
        <v>0.8</v>
      </c>
      <c r="G97" s="13" t="s">
        <v>171</v>
      </c>
      <c r="H97" s="13" t="s">
        <v>58</v>
      </c>
      <c r="I97" s="13">
        <v>47.823534604519772</v>
      </c>
      <c r="N97" t="s">
        <v>28</v>
      </c>
      <c r="O97">
        <v>14</v>
      </c>
      <c r="P97">
        <v>5.6710000000000003</v>
      </c>
      <c r="Q97">
        <v>5.8940000000000001</v>
      </c>
      <c r="R97" t="s">
        <v>84</v>
      </c>
      <c r="S97" t="s">
        <v>45</v>
      </c>
      <c r="T97" s="3">
        <v>5</v>
      </c>
    </row>
    <row r="98" spans="2:20" x14ac:dyDescent="0.25">
      <c r="B98" s="12">
        <v>89</v>
      </c>
      <c r="C98" s="11" t="s">
        <v>28</v>
      </c>
      <c r="D98" s="11">
        <v>21</v>
      </c>
      <c r="E98" s="11">
        <v>10.3</v>
      </c>
      <c r="F98" s="11">
        <v>10.6</v>
      </c>
      <c r="G98" s="13" t="s">
        <v>131</v>
      </c>
      <c r="H98" s="13" t="s">
        <v>45</v>
      </c>
      <c r="I98" s="13">
        <v>46.823534604519772</v>
      </c>
      <c r="N98" t="s">
        <v>28</v>
      </c>
      <c r="O98">
        <v>46</v>
      </c>
      <c r="P98">
        <v>8.5009999999999906</v>
      </c>
      <c r="Q98">
        <v>8.8759999999999906</v>
      </c>
      <c r="R98" t="s">
        <v>71</v>
      </c>
      <c r="S98" t="s">
        <v>45</v>
      </c>
      <c r="T98" s="3">
        <v>5</v>
      </c>
    </row>
    <row r="99" spans="2:20" x14ac:dyDescent="0.25">
      <c r="B99" s="12">
        <v>89</v>
      </c>
      <c r="C99" s="11" t="s">
        <v>28</v>
      </c>
      <c r="D99" s="11">
        <v>85</v>
      </c>
      <c r="E99" s="11">
        <v>0.7</v>
      </c>
      <c r="F99" s="11">
        <v>1</v>
      </c>
      <c r="G99" s="13" t="s">
        <v>172</v>
      </c>
      <c r="H99" s="13" t="s">
        <v>45</v>
      </c>
      <c r="I99" s="13">
        <v>46.823534604519772</v>
      </c>
      <c r="N99" t="s">
        <v>28</v>
      </c>
      <c r="O99">
        <v>24</v>
      </c>
      <c r="P99">
        <v>12.353</v>
      </c>
      <c r="Q99">
        <v>12.359</v>
      </c>
      <c r="R99" t="s">
        <v>78</v>
      </c>
      <c r="S99" t="s">
        <v>45</v>
      </c>
      <c r="T99" s="3">
        <v>5</v>
      </c>
    </row>
    <row r="100" spans="2:20" x14ac:dyDescent="0.25">
      <c r="B100" s="12">
        <v>89</v>
      </c>
      <c r="C100" s="11" t="s">
        <v>31</v>
      </c>
      <c r="D100" s="11">
        <v>2200</v>
      </c>
      <c r="E100" s="11">
        <v>0.1</v>
      </c>
      <c r="F100" s="11">
        <v>0.4</v>
      </c>
      <c r="G100" s="13" t="s">
        <v>173</v>
      </c>
      <c r="H100" s="13" t="s">
        <v>58</v>
      </c>
      <c r="I100" s="13">
        <v>46.823534604519772</v>
      </c>
      <c r="N100" t="s">
        <v>28</v>
      </c>
      <c r="O100">
        <v>102</v>
      </c>
      <c r="P100">
        <v>5.41</v>
      </c>
      <c r="Q100">
        <v>5.4359999999999999</v>
      </c>
      <c r="R100" t="s">
        <v>70</v>
      </c>
      <c r="S100" t="s">
        <v>45</v>
      </c>
      <c r="T100" s="3">
        <v>5</v>
      </c>
    </row>
    <row r="101" spans="2:20" x14ac:dyDescent="0.25">
      <c r="B101" s="12">
        <v>92</v>
      </c>
      <c r="C101" s="11" t="s">
        <v>28</v>
      </c>
      <c r="D101" s="11">
        <v>74</v>
      </c>
      <c r="E101" s="11">
        <v>4.4000000000000004</v>
      </c>
      <c r="F101" s="11">
        <v>4.7</v>
      </c>
      <c r="G101" s="13" t="s">
        <v>121</v>
      </c>
      <c r="H101" s="13" t="s">
        <v>45</v>
      </c>
      <c r="I101" s="13">
        <v>46.40625</v>
      </c>
      <c r="N101" t="s">
        <v>28</v>
      </c>
      <c r="O101">
        <v>66</v>
      </c>
      <c r="P101">
        <v>0</v>
      </c>
      <c r="Q101">
        <v>5.5330000000000004</v>
      </c>
      <c r="R101" t="s">
        <v>99</v>
      </c>
      <c r="S101" t="s">
        <v>45</v>
      </c>
      <c r="T101" s="3">
        <v>5</v>
      </c>
    </row>
    <row r="102" spans="2:20" x14ac:dyDescent="0.25">
      <c r="B102" s="12">
        <v>93</v>
      </c>
      <c r="C102" s="11" t="s">
        <v>28</v>
      </c>
      <c r="D102" s="11">
        <v>108</v>
      </c>
      <c r="E102" s="11">
        <v>0.6</v>
      </c>
      <c r="F102" s="11">
        <v>0.9</v>
      </c>
      <c r="G102" s="13" t="s">
        <v>174</v>
      </c>
      <c r="H102" s="13" t="s">
        <v>45</v>
      </c>
      <c r="I102" s="13">
        <v>45.823534604519772</v>
      </c>
      <c r="N102" t="s">
        <v>28</v>
      </c>
      <c r="O102">
        <v>30</v>
      </c>
      <c r="P102">
        <v>0.56299999999999994</v>
      </c>
      <c r="Q102">
        <v>1.704</v>
      </c>
      <c r="R102" t="s">
        <v>97</v>
      </c>
      <c r="S102" t="s">
        <v>45</v>
      </c>
      <c r="T102" s="3">
        <v>5</v>
      </c>
    </row>
    <row r="103" spans="2:20" x14ac:dyDescent="0.25">
      <c r="B103" s="12">
        <v>94</v>
      </c>
      <c r="C103" s="11" t="s">
        <v>28</v>
      </c>
      <c r="D103" s="11">
        <v>14</v>
      </c>
      <c r="E103" s="11">
        <v>1.3</v>
      </c>
      <c r="F103" s="11">
        <v>1.6</v>
      </c>
      <c r="G103" s="13" t="s">
        <v>175</v>
      </c>
      <c r="H103" s="13" t="s">
        <v>45</v>
      </c>
      <c r="I103" s="13">
        <v>44.823534604519772</v>
      </c>
      <c r="N103" t="s">
        <v>28</v>
      </c>
      <c r="O103">
        <v>16</v>
      </c>
      <c r="P103">
        <v>0.14000000000000001</v>
      </c>
      <c r="Q103">
        <v>1.3049999999999999</v>
      </c>
      <c r="R103" t="s">
        <v>96</v>
      </c>
      <c r="S103" t="s">
        <v>45</v>
      </c>
      <c r="T103" s="3">
        <v>5</v>
      </c>
    </row>
    <row r="104" spans="2:20" x14ac:dyDescent="0.25">
      <c r="B104" s="12">
        <v>94</v>
      </c>
      <c r="C104" s="11" t="s">
        <v>28</v>
      </c>
      <c r="D104" s="11">
        <v>22</v>
      </c>
      <c r="E104" s="11">
        <v>2.6</v>
      </c>
      <c r="F104" s="11">
        <v>2.9</v>
      </c>
      <c r="G104" s="13" t="s">
        <v>167</v>
      </c>
      <c r="H104" s="13" t="s">
        <v>45</v>
      </c>
      <c r="I104" s="13">
        <v>44.823534604519772</v>
      </c>
      <c r="N104" t="s">
        <v>28</v>
      </c>
      <c r="O104">
        <v>45</v>
      </c>
      <c r="P104">
        <v>0</v>
      </c>
      <c r="Q104">
        <v>3.4550000000000001</v>
      </c>
      <c r="R104" t="s">
        <v>100</v>
      </c>
      <c r="S104" t="s">
        <v>45</v>
      </c>
      <c r="T104" s="3">
        <v>5</v>
      </c>
    </row>
    <row r="105" spans="2:20" x14ac:dyDescent="0.25">
      <c r="B105" s="12">
        <v>94</v>
      </c>
      <c r="C105" s="11" t="s">
        <v>28</v>
      </c>
      <c r="D105" s="11">
        <v>30</v>
      </c>
      <c r="E105" s="11">
        <v>4.5999999999999996</v>
      </c>
      <c r="F105" s="11">
        <v>4.9000000000000004</v>
      </c>
      <c r="G105" s="13" t="s">
        <v>176</v>
      </c>
      <c r="H105" s="13" t="s">
        <v>45</v>
      </c>
      <c r="I105" s="13">
        <v>44.823534604519772</v>
      </c>
      <c r="N105" t="s">
        <v>28</v>
      </c>
      <c r="O105">
        <v>42</v>
      </c>
      <c r="P105">
        <v>2.9220000000000002</v>
      </c>
      <c r="Q105">
        <v>3.86</v>
      </c>
      <c r="R105" t="s">
        <v>101</v>
      </c>
      <c r="S105" t="s">
        <v>45</v>
      </c>
      <c r="T105" s="3">
        <v>5</v>
      </c>
    </row>
    <row r="106" spans="2:20" x14ac:dyDescent="0.25">
      <c r="B106" s="12">
        <v>94</v>
      </c>
      <c r="C106" s="11" t="s">
        <v>28</v>
      </c>
      <c r="D106" s="11">
        <v>43</v>
      </c>
      <c r="E106" s="11">
        <v>0.9</v>
      </c>
      <c r="F106" s="11">
        <v>1.2</v>
      </c>
      <c r="G106" s="13" t="s">
        <v>177</v>
      </c>
      <c r="H106" s="13" t="s">
        <v>45</v>
      </c>
      <c r="I106" s="13">
        <v>44.823534604519772</v>
      </c>
      <c r="N106" t="s">
        <v>28</v>
      </c>
      <c r="O106">
        <v>53</v>
      </c>
      <c r="P106">
        <v>0.24299999999999999</v>
      </c>
      <c r="Q106">
        <v>1.742</v>
      </c>
      <c r="R106" t="s">
        <v>102</v>
      </c>
      <c r="S106" t="s">
        <v>45</v>
      </c>
      <c r="T106" s="3">
        <v>5</v>
      </c>
    </row>
    <row r="107" spans="2:20" x14ac:dyDescent="0.25">
      <c r="B107" s="12">
        <v>94</v>
      </c>
      <c r="C107" s="11" t="s">
        <v>28</v>
      </c>
      <c r="D107" s="11">
        <v>66</v>
      </c>
      <c r="E107" s="11">
        <v>0.1</v>
      </c>
      <c r="F107" s="11">
        <v>0.4</v>
      </c>
      <c r="G107" s="13" t="s">
        <v>178</v>
      </c>
      <c r="H107" s="13" t="s">
        <v>45</v>
      </c>
      <c r="I107" s="13">
        <v>44.823534604519772</v>
      </c>
      <c r="N107" t="s">
        <v>28</v>
      </c>
      <c r="O107">
        <v>95</v>
      </c>
      <c r="P107">
        <v>0.25700000000000001</v>
      </c>
      <c r="Q107">
        <v>2.8159999999999998</v>
      </c>
      <c r="R107" t="s">
        <v>77</v>
      </c>
      <c r="S107" t="s">
        <v>45</v>
      </c>
      <c r="T107" s="3">
        <v>5</v>
      </c>
    </row>
    <row r="108" spans="2:20" x14ac:dyDescent="0.25">
      <c r="B108" s="12">
        <v>94</v>
      </c>
      <c r="C108" s="11" t="s">
        <v>28</v>
      </c>
      <c r="D108" s="11">
        <v>78</v>
      </c>
      <c r="E108" s="11">
        <v>1.8</v>
      </c>
      <c r="F108" s="11">
        <v>2.1</v>
      </c>
      <c r="G108" s="13" t="s">
        <v>179</v>
      </c>
      <c r="H108" s="13" t="s">
        <v>45</v>
      </c>
      <c r="I108" s="13">
        <v>44.823534604519772</v>
      </c>
      <c r="N108" t="s">
        <v>28</v>
      </c>
      <c r="O108">
        <v>21</v>
      </c>
      <c r="P108">
        <v>6.9130000000000003</v>
      </c>
      <c r="Q108">
        <v>6.9930000000000003</v>
      </c>
      <c r="R108" t="s">
        <v>73</v>
      </c>
      <c r="S108" t="s">
        <v>45</v>
      </c>
      <c r="T108" s="3">
        <v>5</v>
      </c>
    </row>
    <row r="109" spans="2:20" x14ac:dyDescent="0.25">
      <c r="B109" s="12">
        <v>94</v>
      </c>
      <c r="C109" s="11" t="s">
        <v>28</v>
      </c>
      <c r="D109" s="11">
        <v>85</v>
      </c>
      <c r="E109" s="11">
        <v>3.6</v>
      </c>
      <c r="F109" s="11">
        <v>3.9</v>
      </c>
      <c r="G109" s="13" t="s">
        <v>172</v>
      </c>
      <c r="H109" s="13" t="s">
        <v>45</v>
      </c>
      <c r="I109" s="13">
        <v>44.823534604519772</v>
      </c>
      <c r="N109" t="s">
        <v>28</v>
      </c>
      <c r="O109">
        <v>30</v>
      </c>
      <c r="P109">
        <v>0.56299999999999994</v>
      </c>
      <c r="Q109">
        <v>1.704</v>
      </c>
      <c r="R109" t="s">
        <v>97</v>
      </c>
      <c r="S109" t="s">
        <v>45</v>
      </c>
      <c r="T109" s="3">
        <v>5</v>
      </c>
    </row>
    <row r="110" spans="2:20" x14ac:dyDescent="0.25">
      <c r="B110" s="12">
        <v>94</v>
      </c>
      <c r="C110" s="11" t="s">
        <v>29</v>
      </c>
      <c r="D110" s="11">
        <v>93</v>
      </c>
      <c r="E110" s="11">
        <v>0.8</v>
      </c>
      <c r="F110" s="11">
        <v>1.1000000000000001</v>
      </c>
      <c r="G110" s="13" t="s">
        <v>171</v>
      </c>
      <c r="H110" s="13" t="s">
        <v>58</v>
      </c>
      <c r="I110" s="13">
        <v>44.823534604519772</v>
      </c>
      <c r="N110" t="s">
        <v>28</v>
      </c>
      <c r="O110">
        <v>79</v>
      </c>
      <c r="P110">
        <v>0</v>
      </c>
      <c r="Q110">
        <v>0.20300000000000001</v>
      </c>
      <c r="R110" t="s">
        <v>103</v>
      </c>
      <c r="S110" t="s">
        <v>45</v>
      </c>
      <c r="T110" s="3">
        <v>5</v>
      </c>
    </row>
    <row r="111" spans="2:20" x14ac:dyDescent="0.25">
      <c r="B111" s="12">
        <v>102</v>
      </c>
      <c r="C111" s="11" t="s">
        <v>28</v>
      </c>
      <c r="D111" s="11">
        <v>46</v>
      </c>
      <c r="E111" s="11">
        <v>0.9</v>
      </c>
      <c r="F111" s="11">
        <v>1.2</v>
      </c>
      <c r="G111" s="13" t="s">
        <v>180</v>
      </c>
      <c r="H111" s="13" t="s">
        <v>45</v>
      </c>
      <c r="I111" s="13">
        <v>43.823534604519772</v>
      </c>
      <c r="N111" t="s">
        <v>28</v>
      </c>
      <c r="O111">
        <v>46</v>
      </c>
      <c r="P111">
        <v>8.5009999999999906</v>
      </c>
      <c r="Q111">
        <v>8.8759999999999906</v>
      </c>
      <c r="R111" t="s">
        <v>71</v>
      </c>
      <c r="S111" t="s">
        <v>45</v>
      </c>
      <c r="T111" s="3">
        <v>5</v>
      </c>
    </row>
    <row r="112" spans="2:20" x14ac:dyDescent="0.25">
      <c r="B112" s="12">
        <v>102</v>
      </c>
      <c r="C112" s="11" t="s">
        <v>28</v>
      </c>
      <c r="D112" s="11">
        <v>90</v>
      </c>
      <c r="E112" s="11">
        <v>1.6</v>
      </c>
      <c r="F112" s="11">
        <v>1.9</v>
      </c>
      <c r="G112" s="13" t="s">
        <v>161</v>
      </c>
      <c r="H112" s="13" t="s">
        <v>45</v>
      </c>
      <c r="I112" s="13">
        <v>43.823534604519772</v>
      </c>
      <c r="N112" t="s">
        <v>28</v>
      </c>
      <c r="O112">
        <v>21</v>
      </c>
      <c r="P112">
        <v>6.9130000000000003</v>
      </c>
      <c r="Q112">
        <v>6.9930000000000003</v>
      </c>
      <c r="R112" t="s">
        <v>73</v>
      </c>
      <c r="S112" t="s">
        <v>45</v>
      </c>
      <c r="T112" s="3">
        <v>5</v>
      </c>
    </row>
    <row r="113" spans="2:20" x14ac:dyDescent="0.25">
      <c r="B113" s="12">
        <v>102</v>
      </c>
      <c r="C113" s="11" t="s">
        <v>28</v>
      </c>
      <c r="D113" s="11">
        <v>93</v>
      </c>
      <c r="E113" s="11">
        <v>0.4</v>
      </c>
      <c r="F113" s="11">
        <v>0.7</v>
      </c>
      <c r="G113" s="13" t="s">
        <v>181</v>
      </c>
      <c r="H113" s="13" t="s">
        <v>45</v>
      </c>
      <c r="I113" s="13">
        <v>43.823534604519772</v>
      </c>
      <c r="N113" t="s">
        <v>28</v>
      </c>
      <c r="O113">
        <v>86</v>
      </c>
      <c r="P113">
        <v>5.468</v>
      </c>
      <c r="Q113">
        <v>5.9779999999999998</v>
      </c>
      <c r="R113" t="s">
        <v>90</v>
      </c>
      <c r="S113" t="s">
        <v>45</v>
      </c>
      <c r="T113" s="3">
        <v>5</v>
      </c>
    </row>
    <row r="114" spans="2:20" x14ac:dyDescent="0.25">
      <c r="B114" s="12">
        <v>102</v>
      </c>
      <c r="C114" s="11" t="s">
        <v>28</v>
      </c>
      <c r="D114" s="11">
        <v>94</v>
      </c>
      <c r="E114" s="11">
        <v>2.8</v>
      </c>
      <c r="F114" s="11">
        <v>3.1</v>
      </c>
      <c r="G114" s="13" t="s">
        <v>182</v>
      </c>
      <c r="H114" s="13" t="s">
        <v>45</v>
      </c>
      <c r="I114" s="13">
        <v>43.823534604519772</v>
      </c>
      <c r="N114" t="s">
        <v>28</v>
      </c>
      <c r="O114">
        <v>99</v>
      </c>
      <c r="P114">
        <v>0.39400000000000002</v>
      </c>
      <c r="Q114">
        <v>0.65900000000000003</v>
      </c>
      <c r="R114" t="s">
        <v>92</v>
      </c>
      <c r="S114" t="s">
        <v>45</v>
      </c>
      <c r="T114" s="3">
        <v>5</v>
      </c>
    </row>
    <row r="115" spans="2:20" x14ac:dyDescent="0.25">
      <c r="B115" s="12">
        <v>102</v>
      </c>
      <c r="C115" s="11" t="s">
        <v>28</v>
      </c>
      <c r="D115" s="11">
        <v>99</v>
      </c>
      <c r="E115" s="11">
        <v>1.4</v>
      </c>
      <c r="F115" s="11">
        <v>1.7</v>
      </c>
      <c r="G115" s="13" t="s">
        <v>183</v>
      </c>
      <c r="H115" s="13" t="s">
        <v>45</v>
      </c>
      <c r="I115" s="13">
        <v>43.823534604519772</v>
      </c>
      <c r="N115" t="s">
        <v>28</v>
      </c>
      <c r="O115">
        <v>10</v>
      </c>
      <c r="P115">
        <v>11.228</v>
      </c>
      <c r="Q115">
        <v>11.356</v>
      </c>
      <c r="R115" t="s">
        <v>76</v>
      </c>
      <c r="S115" t="s">
        <v>45</v>
      </c>
      <c r="T115" s="3">
        <v>5</v>
      </c>
    </row>
    <row r="116" spans="2:20" x14ac:dyDescent="0.25">
      <c r="B116" s="12">
        <v>102</v>
      </c>
      <c r="C116" s="11" t="s">
        <v>28</v>
      </c>
      <c r="D116" s="11">
        <v>105</v>
      </c>
      <c r="E116" s="11">
        <v>0</v>
      </c>
      <c r="F116" s="11">
        <v>0.3</v>
      </c>
      <c r="G116" s="13" t="s">
        <v>184</v>
      </c>
      <c r="H116" s="13" t="s">
        <v>45</v>
      </c>
      <c r="I116" s="13">
        <v>43.823534604519772</v>
      </c>
      <c r="N116" t="s">
        <v>28</v>
      </c>
      <c r="O116">
        <v>80</v>
      </c>
      <c r="P116">
        <v>0</v>
      </c>
      <c r="Q116">
        <v>0.16200000000000001</v>
      </c>
      <c r="R116" t="s">
        <v>68</v>
      </c>
      <c r="S116" t="s">
        <v>45</v>
      </c>
      <c r="T116" s="3">
        <v>5</v>
      </c>
    </row>
    <row r="117" spans="2:20" x14ac:dyDescent="0.25">
      <c r="B117" s="12">
        <v>108</v>
      </c>
      <c r="C117" s="11" t="s">
        <v>31</v>
      </c>
      <c r="D117" s="11">
        <v>786</v>
      </c>
      <c r="E117" s="11">
        <v>0.3</v>
      </c>
      <c r="F117" s="11">
        <v>0.6</v>
      </c>
      <c r="G117" s="13" t="s">
        <v>139</v>
      </c>
      <c r="H117" s="13" t="s">
        <v>58</v>
      </c>
      <c r="I117" s="13">
        <v>43.515625</v>
      </c>
      <c r="N117" t="s">
        <v>28</v>
      </c>
      <c r="O117">
        <v>52</v>
      </c>
      <c r="P117">
        <v>6.2569999999999997</v>
      </c>
      <c r="Q117">
        <v>6.335</v>
      </c>
      <c r="R117" t="s">
        <v>89</v>
      </c>
      <c r="S117" t="s">
        <v>45</v>
      </c>
      <c r="T117" s="3">
        <v>5</v>
      </c>
    </row>
    <row r="118" spans="2:20" x14ac:dyDescent="0.25">
      <c r="B118" s="12">
        <v>109</v>
      </c>
      <c r="C118" s="11" t="s">
        <v>31</v>
      </c>
      <c r="D118" s="11">
        <v>2201</v>
      </c>
      <c r="E118" s="11">
        <v>0.6</v>
      </c>
      <c r="F118" s="11">
        <v>0.9</v>
      </c>
      <c r="G118" s="13" t="s">
        <v>144</v>
      </c>
      <c r="H118" s="13" t="s">
        <v>58</v>
      </c>
      <c r="I118" s="13">
        <v>43.296875</v>
      </c>
      <c r="N118" t="s">
        <v>28</v>
      </c>
      <c r="O118">
        <v>102</v>
      </c>
      <c r="P118">
        <v>5.41</v>
      </c>
      <c r="Q118">
        <v>5.4359999999999999</v>
      </c>
      <c r="R118" t="s">
        <v>70</v>
      </c>
      <c r="S118" t="s">
        <v>45</v>
      </c>
      <c r="T118" s="3">
        <v>5</v>
      </c>
    </row>
    <row r="119" spans="2:20" x14ac:dyDescent="0.25">
      <c r="B119" s="12">
        <v>110</v>
      </c>
      <c r="C119" s="11" t="s">
        <v>28</v>
      </c>
      <c r="D119" s="11">
        <v>74</v>
      </c>
      <c r="E119" s="11">
        <v>0.7</v>
      </c>
      <c r="F119" s="11">
        <v>1</v>
      </c>
      <c r="G119" s="13" t="s">
        <v>119</v>
      </c>
      <c r="H119" s="13" t="s">
        <v>45</v>
      </c>
      <c r="I119" s="13">
        <v>41.859375</v>
      </c>
      <c r="N119" t="s">
        <v>28</v>
      </c>
      <c r="O119">
        <v>82</v>
      </c>
      <c r="P119">
        <v>0.68700000000000006</v>
      </c>
      <c r="Q119">
        <v>0.746</v>
      </c>
      <c r="R119" t="s">
        <v>81</v>
      </c>
      <c r="S119" t="s">
        <v>45</v>
      </c>
      <c r="T119" s="3">
        <v>5</v>
      </c>
    </row>
    <row r="120" spans="2:20" x14ac:dyDescent="0.25">
      <c r="B120" s="12">
        <v>110</v>
      </c>
      <c r="C120" s="11" t="s">
        <v>29</v>
      </c>
      <c r="D120" s="11">
        <v>800</v>
      </c>
      <c r="E120" s="11">
        <v>21.4</v>
      </c>
      <c r="F120" s="11">
        <v>21.7</v>
      </c>
      <c r="G120" s="13" t="s">
        <v>185</v>
      </c>
      <c r="H120" s="13" t="s">
        <v>58</v>
      </c>
      <c r="I120" s="13">
        <v>41.859375</v>
      </c>
      <c r="N120" t="s">
        <v>28</v>
      </c>
      <c r="O120">
        <v>80</v>
      </c>
      <c r="P120">
        <v>0</v>
      </c>
      <c r="Q120">
        <v>0.16200000000000001</v>
      </c>
      <c r="R120" t="s">
        <v>68</v>
      </c>
      <c r="S120" t="s">
        <v>45</v>
      </c>
      <c r="T120" s="3">
        <v>5</v>
      </c>
    </row>
    <row r="121" spans="2:20" x14ac:dyDescent="0.25">
      <c r="B121" s="12">
        <v>112</v>
      </c>
      <c r="C121" s="11" t="s">
        <v>29</v>
      </c>
      <c r="D121" s="11">
        <v>211</v>
      </c>
      <c r="E121" s="11">
        <v>0.5</v>
      </c>
      <c r="F121" s="11">
        <v>0.8</v>
      </c>
      <c r="G121" s="13" t="s">
        <v>153</v>
      </c>
      <c r="H121" s="13" t="s">
        <v>58</v>
      </c>
      <c r="I121" s="13">
        <v>40.96875</v>
      </c>
      <c r="N121" t="s">
        <v>28</v>
      </c>
      <c r="O121">
        <v>94</v>
      </c>
      <c r="P121">
        <v>3.6579999999999999</v>
      </c>
      <c r="Q121">
        <v>5.0170000000000003</v>
      </c>
      <c r="R121" t="s">
        <v>67</v>
      </c>
      <c r="S121" t="s">
        <v>45</v>
      </c>
      <c r="T121" s="3">
        <v>5</v>
      </c>
    </row>
    <row r="122" spans="2:20" x14ac:dyDescent="0.25">
      <c r="B122" s="12">
        <v>113</v>
      </c>
      <c r="C122" s="11" t="s">
        <v>28</v>
      </c>
      <c r="D122" s="11">
        <v>74</v>
      </c>
      <c r="E122" s="11">
        <v>0</v>
      </c>
      <c r="F122" s="11">
        <v>0.3</v>
      </c>
      <c r="G122" s="13" t="s">
        <v>119</v>
      </c>
      <c r="H122" s="13" t="s">
        <v>45</v>
      </c>
      <c r="I122" s="13">
        <v>40.53125</v>
      </c>
      <c r="N122" t="s">
        <v>28</v>
      </c>
      <c r="O122">
        <v>21</v>
      </c>
      <c r="P122">
        <v>6.9130000000000003</v>
      </c>
      <c r="Q122">
        <v>6.9930000000000003</v>
      </c>
      <c r="R122" t="s">
        <v>73</v>
      </c>
      <c r="S122" t="s">
        <v>45</v>
      </c>
      <c r="T122" s="3">
        <v>5</v>
      </c>
    </row>
    <row r="123" spans="2:20" x14ac:dyDescent="0.25">
      <c r="B123" s="12">
        <v>114</v>
      </c>
      <c r="C123" s="11" t="s">
        <v>31</v>
      </c>
      <c r="D123" s="11">
        <v>497</v>
      </c>
      <c r="E123" s="11">
        <v>1.1000000000000001</v>
      </c>
      <c r="F123" s="11">
        <v>1.4</v>
      </c>
      <c r="G123" s="13" t="s">
        <v>126</v>
      </c>
      <c r="H123" s="13" t="s">
        <v>58</v>
      </c>
      <c r="I123" s="13">
        <v>39.640625</v>
      </c>
      <c r="N123" t="s">
        <v>28</v>
      </c>
      <c r="O123">
        <v>22</v>
      </c>
      <c r="P123">
        <v>2.8149999999999999</v>
      </c>
      <c r="Q123">
        <v>3.556</v>
      </c>
      <c r="R123" t="s">
        <v>75</v>
      </c>
      <c r="S123" t="s">
        <v>45</v>
      </c>
      <c r="T123" s="3">
        <v>5</v>
      </c>
    </row>
    <row r="124" spans="2:20" x14ac:dyDescent="0.25">
      <c r="B124" s="12">
        <v>115</v>
      </c>
      <c r="C124" s="11" t="s">
        <v>31</v>
      </c>
      <c r="D124" s="11">
        <v>510</v>
      </c>
      <c r="E124" s="11">
        <v>0.8</v>
      </c>
      <c r="F124" s="11">
        <v>1.1000000000000001</v>
      </c>
      <c r="G124" s="13" t="s">
        <v>186</v>
      </c>
      <c r="H124" s="13" t="s">
        <v>58</v>
      </c>
      <c r="I124" s="13">
        <v>38.734375</v>
      </c>
      <c r="N124" t="s">
        <v>28</v>
      </c>
      <c r="O124">
        <v>90</v>
      </c>
      <c r="P124">
        <v>10.5269999999999</v>
      </c>
      <c r="Q124">
        <v>10.541</v>
      </c>
      <c r="R124" t="s">
        <v>82</v>
      </c>
      <c r="S124" t="s">
        <v>45</v>
      </c>
      <c r="T124" s="3">
        <v>5</v>
      </c>
    </row>
    <row r="125" spans="2:20" x14ac:dyDescent="0.25">
      <c r="B125" s="12">
        <v>116</v>
      </c>
      <c r="C125" s="11" t="s">
        <v>29</v>
      </c>
      <c r="D125" s="11">
        <v>39</v>
      </c>
      <c r="E125" s="11">
        <v>1.4</v>
      </c>
      <c r="F125" s="11">
        <v>1.7</v>
      </c>
      <c r="G125" s="13" t="s">
        <v>118</v>
      </c>
      <c r="H125" s="13" t="s">
        <v>58</v>
      </c>
      <c r="I125" s="13">
        <v>38.53125</v>
      </c>
      <c r="N125" t="s">
        <v>28</v>
      </c>
      <c r="O125">
        <v>90</v>
      </c>
      <c r="P125">
        <v>10.5269999999999</v>
      </c>
      <c r="Q125">
        <v>10.541</v>
      </c>
      <c r="R125" t="s">
        <v>82</v>
      </c>
      <c r="S125" t="s">
        <v>45</v>
      </c>
      <c r="T125" s="3">
        <v>5</v>
      </c>
    </row>
    <row r="126" spans="2:20" x14ac:dyDescent="0.25">
      <c r="B126" s="12">
        <v>117</v>
      </c>
      <c r="C126" s="11" t="s">
        <v>29</v>
      </c>
      <c r="D126" s="11">
        <v>39</v>
      </c>
      <c r="E126" s="11">
        <v>1.8</v>
      </c>
      <c r="F126" s="11">
        <v>2.1</v>
      </c>
      <c r="G126" s="13" t="s">
        <v>118</v>
      </c>
      <c r="H126" s="13" t="s">
        <v>58</v>
      </c>
      <c r="I126" s="13">
        <v>38.296875</v>
      </c>
      <c r="N126" t="s">
        <v>28</v>
      </c>
      <c r="O126">
        <v>12</v>
      </c>
      <c r="P126">
        <v>2.2999999999999998</v>
      </c>
      <c r="Q126">
        <v>2.4009999999999998</v>
      </c>
      <c r="R126" t="s">
        <v>104</v>
      </c>
      <c r="S126" t="s">
        <v>45</v>
      </c>
      <c r="T126" s="3">
        <v>5</v>
      </c>
    </row>
    <row r="127" spans="2:20" x14ac:dyDescent="0.25">
      <c r="B127" s="12">
        <v>118</v>
      </c>
      <c r="C127" s="11" t="s">
        <v>31</v>
      </c>
      <c r="D127" s="11">
        <v>2204</v>
      </c>
      <c r="E127" s="11">
        <v>0.5</v>
      </c>
      <c r="F127" s="11">
        <v>0.8</v>
      </c>
      <c r="G127" s="13" t="s">
        <v>155</v>
      </c>
      <c r="H127" s="13" t="s">
        <v>58</v>
      </c>
      <c r="I127" s="13">
        <v>37.515625</v>
      </c>
      <c r="N127" t="s">
        <v>28</v>
      </c>
      <c r="O127">
        <v>104</v>
      </c>
      <c r="P127">
        <v>0</v>
      </c>
      <c r="Q127">
        <v>0.67400000000000004</v>
      </c>
      <c r="R127" t="s">
        <v>105</v>
      </c>
      <c r="S127" t="s">
        <v>45</v>
      </c>
      <c r="T127" s="3">
        <v>5</v>
      </c>
    </row>
    <row r="128" spans="2:20" x14ac:dyDescent="0.25">
      <c r="B128" s="12">
        <v>119</v>
      </c>
      <c r="C128" s="11" t="s">
        <v>30</v>
      </c>
      <c r="D128" s="11">
        <v>250</v>
      </c>
      <c r="E128" s="11">
        <v>21.3</v>
      </c>
      <c r="F128" s="11">
        <v>21.6</v>
      </c>
      <c r="G128" s="13" t="s">
        <v>129</v>
      </c>
      <c r="H128" s="13" t="s">
        <v>58</v>
      </c>
      <c r="I128" s="13">
        <v>37.40625</v>
      </c>
      <c r="N128" t="s">
        <v>28</v>
      </c>
      <c r="O128">
        <v>78</v>
      </c>
      <c r="P128">
        <v>6.8310000000000004</v>
      </c>
      <c r="Q128">
        <v>6.835</v>
      </c>
      <c r="R128" t="s">
        <v>88</v>
      </c>
      <c r="S128" t="s">
        <v>45</v>
      </c>
      <c r="T128" s="3">
        <v>5</v>
      </c>
    </row>
    <row r="129" spans="2:20" x14ac:dyDescent="0.25">
      <c r="B129" s="12">
        <v>120</v>
      </c>
      <c r="C129" s="11" t="s">
        <v>31</v>
      </c>
      <c r="D129" s="11">
        <v>2205</v>
      </c>
      <c r="E129" s="11">
        <v>1</v>
      </c>
      <c r="F129" s="11">
        <v>1.3</v>
      </c>
      <c r="G129" s="13" t="s">
        <v>140</v>
      </c>
      <c r="H129" s="13" t="s">
        <v>58</v>
      </c>
      <c r="I129" s="13">
        <v>35.859375</v>
      </c>
      <c r="N129" t="s">
        <v>28</v>
      </c>
      <c r="O129">
        <v>53</v>
      </c>
      <c r="P129">
        <v>0.24299999999999999</v>
      </c>
      <c r="Q129">
        <v>1.742</v>
      </c>
      <c r="R129" t="s">
        <v>102</v>
      </c>
      <c r="S129" t="s">
        <v>45</v>
      </c>
      <c r="T129" s="3">
        <v>5</v>
      </c>
    </row>
    <row r="130" spans="2:20" x14ac:dyDescent="0.25">
      <c r="B130" s="12">
        <v>121</v>
      </c>
      <c r="C130" s="11" t="s">
        <v>31</v>
      </c>
      <c r="D130" s="11">
        <v>2205</v>
      </c>
      <c r="E130" s="11">
        <v>0.5</v>
      </c>
      <c r="F130" s="11">
        <v>0.8</v>
      </c>
      <c r="G130" s="13" t="s">
        <v>140</v>
      </c>
      <c r="H130" s="13" t="s">
        <v>58</v>
      </c>
      <c r="I130" s="13">
        <v>35.40625</v>
      </c>
      <c r="N130" t="s">
        <v>28</v>
      </c>
      <c r="O130">
        <v>10</v>
      </c>
      <c r="P130">
        <v>11.228</v>
      </c>
      <c r="Q130">
        <v>11.356</v>
      </c>
      <c r="R130" t="s">
        <v>76</v>
      </c>
      <c r="S130" t="s">
        <v>45</v>
      </c>
      <c r="T130" s="3">
        <v>5</v>
      </c>
    </row>
    <row r="131" spans="2:20" x14ac:dyDescent="0.25">
      <c r="B131" s="12">
        <v>122</v>
      </c>
      <c r="C131" s="11" t="s">
        <v>29</v>
      </c>
      <c r="D131" s="11">
        <v>416</v>
      </c>
      <c r="E131" s="11">
        <v>11.9</v>
      </c>
      <c r="F131" s="11">
        <v>12.2</v>
      </c>
      <c r="G131" s="13" t="s">
        <v>125</v>
      </c>
      <c r="H131" s="13" t="s">
        <v>58</v>
      </c>
      <c r="I131" s="13">
        <v>34.96875</v>
      </c>
      <c r="N131" t="s">
        <v>28</v>
      </c>
      <c r="O131">
        <v>46</v>
      </c>
      <c r="P131">
        <v>8.5009999999999906</v>
      </c>
      <c r="Q131">
        <v>8.8759999999999906</v>
      </c>
      <c r="R131" t="s">
        <v>71</v>
      </c>
      <c r="S131" t="s">
        <v>45</v>
      </c>
      <c r="T131" s="3">
        <v>5</v>
      </c>
    </row>
    <row r="132" spans="2:20" x14ac:dyDescent="0.25">
      <c r="B132" s="12">
        <v>123</v>
      </c>
      <c r="C132" s="11" t="s">
        <v>28</v>
      </c>
      <c r="D132" s="11">
        <v>74</v>
      </c>
      <c r="E132" s="11">
        <v>4.0999999999999996</v>
      </c>
      <c r="F132" s="11">
        <v>4.4000000000000004</v>
      </c>
      <c r="G132" s="13" t="s">
        <v>121</v>
      </c>
      <c r="H132" s="13" t="s">
        <v>45</v>
      </c>
      <c r="I132" s="13">
        <v>33.859375</v>
      </c>
      <c r="N132" t="s">
        <v>28</v>
      </c>
      <c r="O132">
        <v>99</v>
      </c>
      <c r="P132">
        <v>0.39400000000000002</v>
      </c>
      <c r="Q132">
        <v>0.65900000000000003</v>
      </c>
      <c r="R132" t="s">
        <v>92</v>
      </c>
      <c r="S132" t="s">
        <v>45</v>
      </c>
      <c r="T132" s="3">
        <v>5</v>
      </c>
    </row>
    <row r="133" spans="2:20" x14ac:dyDescent="0.25">
      <c r="B133" s="12">
        <v>124</v>
      </c>
      <c r="C133" s="11" t="s">
        <v>31</v>
      </c>
      <c r="D133" s="11">
        <v>795</v>
      </c>
      <c r="E133" s="11">
        <v>0.7</v>
      </c>
      <c r="F133" s="11">
        <v>1</v>
      </c>
      <c r="G133" s="13" t="s">
        <v>187</v>
      </c>
      <c r="H133" s="13" t="s">
        <v>58</v>
      </c>
      <c r="I133" s="13">
        <v>33.515625</v>
      </c>
      <c r="N133" t="s">
        <v>28</v>
      </c>
      <c r="O133">
        <v>102</v>
      </c>
      <c r="P133">
        <v>5.41</v>
      </c>
      <c r="Q133">
        <v>5.4359999999999999</v>
      </c>
      <c r="R133" t="s">
        <v>70</v>
      </c>
      <c r="S133" t="s">
        <v>45</v>
      </c>
      <c r="T133" s="3">
        <v>5</v>
      </c>
    </row>
    <row r="134" spans="2:20" x14ac:dyDescent="0.25">
      <c r="B134" s="12">
        <v>125</v>
      </c>
      <c r="C134" s="11" t="s">
        <v>28</v>
      </c>
      <c r="D134" s="11">
        <v>74</v>
      </c>
      <c r="E134" s="11">
        <v>1.9</v>
      </c>
      <c r="F134" s="11">
        <v>2.2000000000000002</v>
      </c>
      <c r="G134" s="13" t="s">
        <v>122</v>
      </c>
      <c r="H134" s="13" t="s">
        <v>45</v>
      </c>
      <c r="I134" s="13">
        <v>32.96875</v>
      </c>
      <c r="N134" t="s">
        <v>28</v>
      </c>
      <c r="O134">
        <v>14</v>
      </c>
      <c r="P134">
        <v>5.6710000000000003</v>
      </c>
      <c r="Q134">
        <v>5.8940000000000001</v>
      </c>
      <c r="R134" t="s">
        <v>84</v>
      </c>
      <c r="S134" t="s">
        <v>45</v>
      </c>
      <c r="T134" s="3">
        <v>5</v>
      </c>
    </row>
    <row r="135" spans="2:20" x14ac:dyDescent="0.25">
      <c r="B135" s="12">
        <v>125</v>
      </c>
      <c r="C135" s="11" t="s">
        <v>30</v>
      </c>
      <c r="D135" s="11">
        <v>250</v>
      </c>
      <c r="E135" s="11">
        <v>21.9</v>
      </c>
      <c r="F135" s="11">
        <v>22.2</v>
      </c>
      <c r="G135" s="13" t="s">
        <v>129</v>
      </c>
      <c r="H135" s="13" t="s">
        <v>58</v>
      </c>
      <c r="I135" s="13">
        <v>32.96875</v>
      </c>
      <c r="N135" t="s">
        <v>28</v>
      </c>
      <c r="O135">
        <v>46</v>
      </c>
      <c r="P135">
        <v>8.5009999999999906</v>
      </c>
      <c r="Q135">
        <v>8.8759999999999906</v>
      </c>
      <c r="R135" t="s">
        <v>71</v>
      </c>
      <c r="S135" t="s">
        <v>45</v>
      </c>
      <c r="T135" s="3">
        <v>5</v>
      </c>
    </row>
    <row r="136" spans="2:20" x14ac:dyDescent="0.25">
      <c r="B136" s="12">
        <v>127</v>
      </c>
      <c r="C136" s="11" t="s">
        <v>28</v>
      </c>
      <c r="D136" s="11">
        <v>24</v>
      </c>
      <c r="E136" s="11">
        <v>13.1</v>
      </c>
      <c r="F136" s="11">
        <v>13.4</v>
      </c>
      <c r="G136" s="13" t="s">
        <v>137</v>
      </c>
      <c r="H136" s="13" t="s">
        <v>45</v>
      </c>
      <c r="I136" s="13">
        <v>32.875</v>
      </c>
      <c r="N136" t="s">
        <v>28</v>
      </c>
      <c r="O136">
        <v>10</v>
      </c>
      <c r="P136">
        <v>11.228</v>
      </c>
      <c r="Q136">
        <v>11.356</v>
      </c>
      <c r="R136" t="s">
        <v>76</v>
      </c>
      <c r="S136" t="s">
        <v>45</v>
      </c>
      <c r="T136" s="3">
        <v>5</v>
      </c>
    </row>
    <row r="137" spans="2:20" x14ac:dyDescent="0.25">
      <c r="B137" s="12">
        <v>128</v>
      </c>
      <c r="C137" s="11" t="s">
        <v>28</v>
      </c>
      <c r="D137" s="11">
        <v>80</v>
      </c>
      <c r="E137" s="11">
        <v>4.8</v>
      </c>
      <c r="F137" s="11">
        <v>5.0999999999999996</v>
      </c>
      <c r="G137" s="13" t="s">
        <v>162</v>
      </c>
      <c r="H137" s="13" t="s">
        <v>45</v>
      </c>
      <c r="I137" s="13">
        <v>32.078125</v>
      </c>
      <c r="N137" t="s">
        <v>28</v>
      </c>
      <c r="O137">
        <v>22</v>
      </c>
      <c r="P137">
        <v>2.8149999999999999</v>
      </c>
      <c r="Q137">
        <v>3.556</v>
      </c>
      <c r="R137" t="s">
        <v>75</v>
      </c>
      <c r="S137" t="s">
        <v>45</v>
      </c>
      <c r="T137" s="3">
        <v>5</v>
      </c>
    </row>
    <row r="138" spans="2:20" x14ac:dyDescent="0.25">
      <c r="B138" s="12">
        <v>129</v>
      </c>
      <c r="C138" s="11" t="s">
        <v>29</v>
      </c>
      <c r="D138" s="11">
        <v>259</v>
      </c>
      <c r="E138" s="11">
        <v>3.4</v>
      </c>
      <c r="F138" s="11">
        <v>3.7</v>
      </c>
      <c r="G138" s="13" t="s">
        <v>154</v>
      </c>
      <c r="H138" s="13" t="s">
        <v>58</v>
      </c>
      <c r="I138" s="13">
        <v>31.75</v>
      </c>
      <c r="N138" t="s">
        <v>28</v>
      </c>
      <c r="O138">
        <v>14</v>
      </c>
      <c r="P138">
        <v>5.6710000000000003</v>
      </c>
      <c r="Q138">
        <v>5.8940000000000001</v>
      </c>
      <c r="R138" t="s">
        <v>84</v>
      </c>
      <c r="S138" t="s">
        <v>45</v>
      </c>
      <c r="T138" s="3">
        <v>5</v>
      </c>
    </row>
    <row r="139" spans="2:20" x14ac:dyDescent="0.25">
      <c r="B139" s="12">
        <v>130</v>
      </c>
      <c r="C139" s="11" t="s">
        <v>30</v>
      </c>
      <c r="D139" s="11">
        <v>250</v>
      </c>
      <c r="E139" s="11">
        <v>21.6</v>
      </c>
      <c r="F139" s="11">
        <v>21.9</v>
      </c>
      <c r="G139" s="13" t="s">
        <v>129</v>
      </c>
      <c r="H139" s="13" t="s">
        <v>58</v>
      </c>
      <c r="I139" s="13">
        <v>30.984375</v>
      </c>
      <c r="N139" t="s">
        <v>28</v>
      </c>
      <c r="O139">
        <v>21</v>
      </c>
      <c r="P139">
        <v>6.9130000000000003</v>
      </c>
      <c r="Q139">
        <v>6.9930000000000003</v>
      </c>
      <c r="R139" t="s">
        <v>73</v>
      </c>
      <c r="S139" t="s">
        <v>45</v>
      </c>
      <c r="T139" s="3">
        <v>5</v>
      </c>
    </row>
    <row r="140" spans="2:20" x14ac:dyDescent="0.25">
      <c r="B140" s="12">
        <v>131</v>
      </c>
      <c r="C140" s="11" t="s">
        <v>28</v>
      </c>
      <c r="D140" s="11">
        <v>68</v>
      </c>
      <c r="E140" s="11">
        <v>0</v>
      </c>
      <c r="F140" s="11">
        <v>0.3</v>
      </c>
      <c r="G140" s="13" t="s">
        <v>188</v>
      </c>
      <c r="H140" s="13" t="s">
        <v>45</v>
      </c>
      <c r="I140" s="13">
        <v>30.40625</v>
      </c>
      <c r="N140" t="s">
        <v>28</v>
      </c>
      <c r="O140">
        <v>52</v>
      </c>
      <c r="P140">
        <v>6.2569999999999997</v>
      </c>
      <c r="Q140">
        <v>6.335</v>
      </c>
      <c r="R140" t="s">
        <v>89</v>
      </c>
      <c r="S140" t="s">
        <v>45</v>
      </c>
      <c r="T140" s="3">
        <v>5</v>
      </c>
    </row>
    <row r="141" spans="2:20" x14ac:dyDescent="0.25">
      <c r="B141" s="12">
        <v>132</v>
      </c>
      <c r="C141" s="11" t="s">
        <v>30</v>
      </c>
      <c r="D141" s="11">
        <v>250</v>
      </c>
      <c r="E141" s="11">
        <v>20.9</v>
      </c>
      <c r="F141" s="11">
        <v>21.2</v>
      </c>
      <c r="G141" s="13" t="s">
        <v>129</v>
      </c>
      <c r="H141" s="13" t="s">
        <v>58</v>
      </c>
      <c r="I141" s="13">
        <v>29.96875</v>
      </c>
      <c r="N141" t="s">
        <v>28</v>
      </c>
      <c r="O141">
        <v>92</v>
      </c>
      <c r="P141">
        <v>0</v>
      </c>
      <c r="Q141">
        <v>0.11899999999999999</v>
      </c>
      <c r="R141" t="s">
        <v>106</v>
      </c>
      <c r="S141" t="s">
        <v>45</v>
      </c>
      <c r="T141" s="3">
        <v>5</v>
      </c>
    </row>
    <row r="142" spans="2:20" x14ac:dyDescent="0.25">
      <c r="B142" s="12">
        <v>133</v>
      </c>
      <c r="C142" s="11" t="s">
        <v>28</v>
      </c>
      <c r="D142" s="11">
        <v>46</v>
      </c>
      <c r="E142" s="11">
        <v>4</v>
      </c>
      <c r="F142" s="11">
        <v>4.3</v>
      </c>
      <c r="G142" s="13" t="s">
        <v>180</v>
      </c>
      <c r="H142" s="13" t="s">
        <v>45</v>
      </c>
      <c r="I142" s="13">
        <v>28.078125</v>
      </c>
      <c r="N142" t="s">
        <v>28</v>
      </c>
      <c r="O142">
        <v>82</v>
      </c>
      <c r="P142">
        <v>0.68700000000000006</v>
      </c>
      <c r="Q142">
        <v>0.746</v>
      </c>
      <c r="R142" t="s">
        <v>81</v>
      </c>
      <c r="S142" t="s">
        <v>45</v>
      </c>
      <c r="T142" s="3">
        <v>5</v>
      </c>
    </row>
    <row r="143" spans="2:20" x14ac:dyDescent="0.25">
      <c r="B143" s="12">
        <v>134</v>
      </c>
      <c r="C143" s="11" t="s">
        <v>30</v>
      </c>
      <c r="D143" s="11">
        <v>250</v>
      </c>
      <c r="E143" s="11">
        <v>20.2</v>
      </c>
      <c r="F143" s="11">
        <v>20.5</v>
      </c>
      <c r="G143" s="13" t="s">
        <v>129</v>
      </c>
      <c r="H143" s="13" t="s">
        <v>58</v>
      </c>
      <c r="I143" s="13">
        <v>27.53125</v>
      </c>
      <c r="N143" t="s">
        <v>28</v>
      </c>
      <c r="O143">
        <v>49</v>
      </c>
      <c r="P143">
        <v>2.2669999999999999</v>
      </c>
      <c r="Q143">
        <v>4.17</v>
      </c>
      <c r="R143" t="s">
        <v>74</v>
      </c>
      <c r="S143" t="s">
        <v>45</v>
      </c>
      <c r="T143" s="3">
        <v>5</v>
      </c>
    </row>
    <row r="144" spans="2:20" x14ac:dyDescent="0.25">
      <c r="B144" s="12">
        <v>135</v>
      </c>
      <c r="C144" s="11" t="s">
        <v>29</v>
      </c>
      <c r="D144" s="11">
        <v>93</v>
      </c>
      <c r="E144" s="11">
        <v>2.2000000000000002</v>
      </c>
      <c r="F144" s="11">
        <v>2.5</v>
      </c>
      <c r="G144" s="13" t="s">
        <v>189</v>
      </c>
      <c r="H144" s="13" t="s">
        <v>58</v>
      </c>
      <c r="I144" s="13">
        <v>26.53125</v>
      </c>
      <c r="N144" t="s">
        <v>28</v>
      </c>
      <c r="O144">
        <v>102</v>
      </c>
      <c r="P144">
        <v>5.41</v>
      </c>
      <c r="Q144">
        <v>5.4359999999999999</v>
      </c>
      <c r="R144" t="s">
        <v>70</v>
      </c>
      <c r="S144" t="s">
        <v>45</v>
      </c>
      <c r="T144" s="3">
        <v>5</v>
      </c>
    </row>
    <row r="145" spans="2:20" x14ac:dyDescent="0.25">
      <c r="B145" s="12">
        <v>136</v>
      </c>
      <c r="C145" s="11" t="s">
        <v>28</v>
      </c>
      <c r="D145" s="11">
        <v>52</v>
      </c>
      <c r="E145" s="11">
        <v>9.4</v>
      </c>
      <c r="F145" s="11">
        <v>9.6999999999999993</v>
      </c>
      <c r="G145" s="13" t="s">
        <v>158</v>
      </c>
      <c r="H145" s="13" t="s">
        <v>45</v>
      </c>
      <c r="I145" s="13">
        <v>26.1875</v>
      </c>
      <c r="N145" t="s">
        <v>28</v>
      </c>
      <c r="O145">
        <v>66</v>
      </c>
      <c r="P145">
        <v>0</v>
      </c>
      <c r="Q145">
        <v>5.5330000000000004</v>
      </c>
      <c r="R145" t="s">
        <v>99</v>
      </c>
      <c r="S145" t="s">
        <v>45</v>
      </c>
      <c r="T145" s="3">
        <v>5</v>
      </c>
    </row>
    <row r="146" spans="2:20" x14ac:dyDescent="0.25">
      <c r="B146" s="12">
        <v>137</v>
      </c>
      <c r="C146" s="11" t="s">
        <v>30</v>
      </c>
      <c r="D146" s="11">
        <v>36</v>
      </c>
      <c r="E146" s="11">
        <v>6.7</v>
      </c>
      <c r="F146" s="11">
        <v>7</v>
      </c>
      <c r="G146" s="13" t="s">
        <v>190</v>
      </c>
      <c r="H146" s="13" t="s">
        <v>58</v>
      </c>
      <c r="I146" s="13">
        <v>25.640625</v>
      </c>
      <c r="N146" t="s">
        <v>28</v>
      </c>
      <c r="O146">
        <v>30</v>
      </c>
      <c r="P146">
        <v>0.56299999999999994</v>
      </c>
      <c r="Q146">
        <v>1.704</v>
      </c>
      <c r="R146" t="s">
        <v>97</v>
      </c>
      <c r="S146" t="s">
        <v>45</v>
      </c>
      <c r="T146" s="3">
        <v>5</v>
      </c>
    </row>
    <row r="147" spans="2:20" x14ac:dyDescent="0.25">
      <c r="B147" s="12">
        <v>138</v>
      </c>
      <c r="C147" s="11" t="s">
        <v>29</v>
      </c>
      <c r="D147" s="11">
        <v>259</v>
      </c>
      <c r="E147" s="11">
        <v>3.8</v>
      </c>
      <c r="F147" s="11">
        <v>4.0999999999999996</v>
      </c>
      <c r="G147" s="13" t="s">
        <v>154</v>
      </c>
      <c r="H147" s="13" t="s">
        <v>58</v>
      </c>
      <c r="I147" s="13">
        <v>25.421875</v>
      </c>
      <c r="N147" t="s">
        <v>28</v>
      </c>
      <c r="O147">
        <v>82</v>
      </c>
      <c r="P147">
        <v>0.68700000000000006</v>
      </c>
      <c r="Q147">
        <v>0.746</v>
      </c>
      <c r="R147" t="s">
        <v>81</v>
      </c>
      <c r="S147" t="s">
        <v>45</v>
      </c>
      <c r="T147" s="3">
        <v>5</v>
      </c>
    </row>
    <row r="148" spans="2:20" x14ac:dyDescent="0.25">
      <c r="B148" s="12">
        <v>139</v>
      </c>
      <c r="C148" s="11" t="s">
        <v>28</v>
      </c>
      <c r="D148" s="11">
        <v>15</v>
      </c>
      <c r="E148" s="11">
        <v>0.7</v>
      </c>
      <c r="F148" s="11">
        <v>1</v>
      </c>
      <c r="G148" s="13" t="s">
        <v>168</v>
      </c>
      <c r="H148" s="13" t="s">
        <v>45</v>
      </c>
      <c r="I148" s="13">
        <v>24.984375</v>
      </c>
      <c r="N148" t="s">
        <v>28</v>
      </c>
      <c r="O148">
        <v>82</v>
      </c>
      <c r="P148">
        <v>0.68700000000000006</v>
      </c>
      <c r="Q148">
        <v>0.746</v>
      </c>
      <c r="R148" t="s">
        <v>81</v>
      </c>
      <c r="S148" t="s">
        <v>45</v>
      </c>
      <c r="T148" s="3">
        <v>5</v>
      </c>
    </row>
    <row r="149" spans="2:20" x14ac:dyDescent="0.25">
      <c r="B149" s="12">
        <v>140</v>
      </c>
      <c r="C149" s="11" t="s">
        <v>29</v>
      </c>
      <c r="D149" s="11">
        <v>39</v>
      </c>
      <c r="E149" s="11">
        <v>2.2999999999999998</v>
      </c>
      <c r="F149" s="11">
        <v>2.6</v>
      </c>
      <c r="G149" s="13" t="s">
        <v>118</v>
      </c>
      <c r="H149" s="13" t="s">
        <v>58</v>
      </c>
      <c r="I149" s="13">
        <v>24.53125</v>
      </c>
      <c r="N149" t="s">
        <v>28</v>
      </c>
      <c r="O149">
        <v>85</v>
      </c>
      <c r="P149">
        <v>4.6399999999999997</v>
      </c>
      <c r="Q149">
        <v>5.6459999999999999</v>
      </c>
      <c r="R149" t="s">
        <v>91</v>
      </c>
      <c r="S149" t="s">
        <v>45</v>
      </c>
      <c r="T149" s="3">
        <v>5</v>
      </c>
    </row>
    <row r="150" spans="2:20" x14ac:dyDescent="0.25">
      <c r="B150" s="12">
        <v>140</v>
      </c>
      <c r="C150" s="11" t="s">
        <v>29</v>
      </c>
      <c r="D150" s="11">
        <v>39</v>
      </c>
      <c r="E150" s="11">
        <v>2.7</v>
      </c>
      <c r="F150" s="11">
        <v>3</v>
      </c>
      <c r="G150" s="13" t="s">
        <v>118</v>
      </c>
      <c r="H150" s="13" t="s">
        <v>58</v>
      </c>
      <c r="I150" s="13">
        <v>24.53125</v>
      </c>
      <c r="N150" t="s">
        <v>28</v>
      </c>
      <c r="O150">
        <v>86</v>
      </c>
      <c r="P150">
        <v>5.468</v>
      </c>
      <c r="Q150">
        <v>5.9779999999999998</v>
      </c>
      <c r="R150" t="s">
        <v>90</v>
      </c>
      <c r="S150" t="s">
        <v>45</v>
      </c>
      <c r="T150" s="3">
        <v>5</v>
      </c>
    </row>
    <row r="151" spans="2:20" x14ac:dyDescent="0.25">
      <c r="B151" s="12">
        <v>140</v>
      </c>
      <c r="C151" s="11" t="s">
        <v>30</v>
      </c>
      <c r="D151" s="11">
        <v>250</v>
      </c>
      <c r="E151" s="11">
        <v>20.3</v>
      </c>
      <c r="F151" s="11">
        <v>20.6</v>
      </c>
      <c r="G151" s="13" t="s">
        <v>129</v>
      </c>
      <c r="H151" s="13" t="s">
        <v>58</v>
      </c>
      <c r="I151" s="13">
        <v>24.53125</v>
      </c>
      <c r="N151" t="s">
        <v>28</v>
      </c>
      <c r="O151">
        <v>14</v>
      </c>
      <c r="P151">
        <v>5.6710000000000003</v>
      </c>
      <c r="Q151">
        <v>5.8940000000000001</v>
      </c>
      <c r="R151" t="s">
        <v>84</v>
      </c>
      <c r="S151" t="s">
        <v>45</v>
      </c>
      <c r="T151" s="3">
        <v>5</v>
      </c>
    </row>
    <row r="152" spans="2:20" x14ac:dyDescent="0.25">
      <c r="B152" s="12">
        <v>143</v>
      </c>
      <c r="C152" s="11" t="s">
        <v>29</v>
      </c>
      <c r="D152" s="11">
        <v>39</v>
      </c>
      <c r="E152" s="11">
        <v>15</v>
      </c>
      <c r="F152" s="11">
        <v>15.3</v>
      </c>
      <c r="G152" s="13" t="s">
        <v>191</v>
      </c>
      <c r="H152" s="13" t="s">
        <v>58</v>
      </c>
      <c r="I152" s="13">
        <v>24.421875</v>
      </c>
      <c r="N152" t="s">
        <v>28</v>
      </c>
      <c r="O152">
        <v>28</v>
      </c>
      <c r="P152">
        <v>9.125</v>
      </c>
      <c r="Q152">
        <v>9.2539999999999996</v>
      </c>
      <c r="R152" t="s">
        <v>83</v>
      </c>
      <c r="S152" t="s">
        <v>45</v>
      </c>
      <c r="T152" s="3">
        <v>5</v>
      </c>
    </row>
    <row r="153" spans="2:20" x14ac:dyDescent="0.25">
      <c r="B153" s="12">
        <v>144</v>
      </c>
      <c r="C153" s="11" t="s">
        <v>29</v>
      </c>
      <c r="D153" s="11">
        <v>212</v>
      </c>
      <c r="E153" s="11">
        <v>3</v>
      </c>
      <c r="F153" s="11">
        <v>3.3</v>
      </c>
      <c r="G153" s="13" t="s">
        <v>149</v>
      </c>
      <c r="H153" s="13" t="s">
        <v>58</v>
      </c>
      <c r="I153" s="13">
        <v>23.984375</v>
      </c>
      <c r="N153" t="s">
        <v>28</v>
      </c>
      <c r="O153">
        <v>82</v>
      </c>
      <c r="P153">
        <v>0.68700000000000006</v>
      </c>
      <c r="Q153">
        <v>0.746</v>
      </c>
      <c r="R153" t="s">
        <v>81</v>
      </c>
      <c r="S153" t="s">
        <v>45</v>
      </c>
      <c r="T153" s="3">
        <v>5</v>
      </c>
    </row>
    <row r="154" spans="2:20" x14ac:dyDescent="0.25">
      <c r="B154" s="12">
        <v>145</v>
      </c>
      <c r="C154" s="11" t="s">
        <v>28</v>
      </c>
      <c r="D154" s="11">
        <v>21</v>
      </c>
      <c r="E154" s="11">
        <v>14.4</v>
      </c>
      <c r="F154" s="11">
        <v>14.7</v>
      </c>
      <c r="G154" s="13" t="s">
        <v>131</v>
      </c>
      <c r="H154" s="13" t="s">
        <v>45</v>
      </c>
      <c r="I154" s="13">
        <v>23.640625</v>
      </c>
      <c r="N154" t="s">
        <v>28</v>
      </c>
      <c r="O154">
        <v>93</v>
      </c>
      <c r="P154">
        <v>0</v>
      </c>
      <c r="Q154">
        <v>3.1E-2</v>
      </c>
      <c r="R154" t="s">
        <v>107</v>
      </c>
      <c r="S154" t="s">
        <v>45</v>
      </c>
      <c r="T154" s="3">
        <v>5</v>
      </c>
    </row>
    <row r="155" spans="2:20" x14ac:dyDescent="0.25">
      <c r="B155" s="12">
        <v>146</v>
      </c>
      <c r="C155" s="11" t="s">
        <v>29</v>
      </c>
      <c r="D155" s="11">
        <v>416</v>
      </c>
      <c r="E155" s="11">
        <v>9.6999999999999993</v>
      </c>
      <c r="F155" s="11">
        <v>10</v>
      </c>
      <c r="G155" s="13" t="s">
        <v>192</v>
      </c>
      <c r="H155" s="13" t="s">
        <v>58</v>
      </c>
      <c r="I155" s="13">
        <v>23.53125</v>
      </c>
      <c r="N155" t="s">
        <v>28</v>
      </c>
      <c r="O155">
        <v>49</v>
      </c>
      <c r="P155">
        <v>2.2669999999999999</v>
      </c>
      <c r="Q155">
        <v>4.17</v>
      </c>
      <c r="R155" t="s">
        <v>74</v>
      </c>
      <c r="S155" t="s">
        <v>45</v>
      </c>
      <c r="T155" s="3">
        <v>5</v>
      </c>
    </row>
    <row r="156" spans="2:20" x14ac:dyDescent="0.25">
      <c r="B156" s="12">
        <v>147</v>
      </c>
      <c r="C156" s="11" t="s">
        <v>31</v>
      </c>
      <c r="D156" s="11">
        <v>2201</v>
      </c>
      <c r="E156" s="11">
        <v>1.7</v>
      </c>
      <c r="F156" s="11">
        <v>2</v>
      </c>
      <c r="G156" s="13" t="s">
        <v>144</v>
      </c>
      <c r="H156" s="13" t="s">
        <v>58</v>
      </c>
      <c r="I156" s="13">
        <v>23.4375</v>
      </c>
      <c r="N156" t="s">
        <v>28</v>
      </c>
      <c r="O156">
        <v>24</v>
      </c>
      <c r="P156">
        <v>12.353</v>
      </c>
      <c r="Q156">
        <v>12.359</v>
      </c>
      <c r="R156" t="s">
        <v>78</v>
      </c>
      <c r="S156" t="s">
        <v>45</v>
      </c>
      <c r="T156" s="3">
        <v>5</v>
      </c>
    </row>
    <row r="157" spans="2:20" x14ac:dyDescent="0.25">
      <c r="B157" s="12">
        <v>148</v>
      </c>
      <c r="C157" s="11" t="s">
        <v>28</v>
      </c>
      <c r="D157" s="11">
        <v>21</v>
      </c>
      <c r="E157" s="11">
        <v>17.100000000000001</v>
      </c>
      <c r="F157" s="11">
        <v>17.399999999999999</v>
      </c>
      <c r="G157" s="13" t="s">
        <v>193</v>
      </c>
      <c r="H157" s="13" t="s">
        <v>45</v>
      </c>
      <c r="I157" s="13">
        <v>23.3125</v>
      </c>
      <c r="N157" t="s">
        <v>28</v>
      </c>
      <c r="O157">
        <v>86</v>
      </c>
      <c r="P157">
        <v>5.468</v>
      </c>
      <c r="Q157">
        <v>5.9779999999999998</v>
      </c>
      <c r="R157" t="s">
        <v>90</v>
      </c>
      <c r="S157" t="s">
        <v>45</v>
      </c>
      <c r="T157" s="3">
        <v>5</v>
      </c>
    </row>
    <row r="158" spans="2:20" x14ac:dyDescent="0.25">
      <c r="B158" s="12">
        <v>149</v>
      </c>
      <c r="C158" s="11" t="s">
        <v>29</v>
      </c>
      <c r="D158" s="11">
        <v>800</v>
      </c>
      <c r="E158" s="11">
        <v>20.100000000000001</v>
      </c>
      <c r="F158" s="11">
        <v>20.399999999999999</v>
      </c>
      <c r="G158" s="13" t="s">
        <v>151</v>
      </c>
      <c r="H158" s="13" t="s">
        <v>58</v>
      </c>
      <c r="I158" s="13">
        <v>22.984375</v>
      </c>
      <c r="N158" t="s">
        <v>28</v>
      </c>
      <c r="O158">
        <v>28</v>
      </c>
      <c r="P158">
        <v>9.125</v>
      </c>
      <c r="Q158">
        <v>9.2539999999999996</v>
      </c>
      <c r="R158" t="s">
        <v>83</v>
      </c>
      <c r="S158" t="s">
        <v>45</v>
      </c>
      <c r="T158" s="3">
        <v>4</v>
      </c>
    </row>
    <row r="159" spans="2:20" x14ac:dyDescent="0.25">
      <c r="B159" s="12">
        <v>150</v>
      </c>
      <c r="C159" s="11" t="s">
        <v>29</v>
      </c>
      <c r="D159" s="11">
        <v>416</v>
      </c>
      <c r="E159" s="11">
        <v>4.2</v>
      </c>
      <c r="F159" s="11">
        <v>4.5</v>
      </c>
      <c r="G159" s="13" t="s">
        <v>194</v>
      </c>
      <c r="H159" s="13" t="s">
        <v>58</v>
      </c>
      <c r="I159" s="13">
        <v>22.640625</v>
      </c>
      <c r="N159" t="s">
        <v>28</v>
      </c>
      <c r="O159">
        <v>10</v>
      </c>
      <c r="P159">
        <v>11.228</v>
      </c>
      <c r="Q159">
        <v>11.356</v>
      </c>
      <c r="R159" t="s">
        <v>76</v>
      </c>
      <c r="S159" t="s">
        <v>45</v>
      </c>
      <c r="T159" s="3">
        <v>4</v>
      </c>
    </row>
    <row r="160" spans="2:20" x14ac:dyDescent="0.25">
      <c r="B160" s="12">
        <v>151</v>
      </c>
      <c r="C160" s="11" t="s">
        <v>28</v>
      </c>
      <c r="D160" s="11">
        <v>80</v>
      </c>
      <c r="E160" s="11">
        <v>2.9</v>
      </c>
      <c r="F160" s="11">
        <v>3.2</v>
      </c>
      <c r="G160" s="13" t="s">
        <v>195</v>
      </c>
      <c r="H160" s="13" t="s">
        <v>45</v>
      </c>
      <c r="I160" s="13">
        <v>22.53125</v>
      </c>
      <c r="N160" t="s">
        <v>28</v>
      </c>
      <c r="O160">
        <v>108</v>
      </c>
      <c r="P160">
        <v>0.28999999999999998</v>
      </c>
      <c r="Q160">
        <v>0.93</v>
      </c>
      <c r="R160" t="s">
        <v>108</v>
      </c>
      <c r="S160" t="s">
        <v>45</v>
      </c>
      <c r="T160" s="3">
        <v>4</v>
      </c>
    </row>
    <row r="161" spans="2:20" x14ac:dyDescent="0.25">
      <c r="B161" s="12">
        <v>151</v>
      </c>
      <c r="C161" s="11" t="s">
        <v>31</v>
      </c>
      <c r="D161" s="11">
        <v>509</v>
      </c>
      <c r="E161" s="11">
        <v>0.5</v>
      </c>
      <c r="F161" s="11">
        <v>0.8</v>
      </c>
      <c r="G161" s="13" t="s">
        <v>186</v>
      </c>
      <c r="H161" s="13" t="s">
        <v>58</v>
      </c>
      <c r="I161" s="13">
        <v>22.53125</v>
      </c>
      <c r="N161" t="s">
        <v>28</v>
      </c>
      <c r="O161">
        <v>46</v>
      </c>
      <c r="P161">
        <v>8.5009999999999906</v>
      </c>
      <c r="Q161">
        <v>8.8759999999999906</v>
      </c>
      <c r="R161" t="s">
        <v>71</v>
      </c>
      <c r="S161" t="s">
        <v>45</v>
      </c>
      <c r="T161" s="3">
        <v>4</v>
      </c>
    </row>
    <row r="162" spans="2:20" x14ac:dyDescent="0.25">
      <c r="B162" s="12">
        <v>151</v>
      </c>
      <c r="C162" s="11" t="s">
        <v>29</v>
      </c>
      <c r="D162" s="11">
        <v>416</v>
      </c>
      <c r="E162" s="11">
        <v>10</v>
      </c>
      <c r="F162" s="11">
        <v>10.3</v>
      </c>
      <c r="G162" s="13" t="s">
        <v>159</v>
      </c>
      <c r="H162" s="13" t="s">
        <v>58</v>
      </c>
      <c r="I162" s="13">
        <v>22.53125</v>
      </c>
      <c r="N162" t="s">
        <v>28</v>
      </c>
      <c r="O162">
        <v>21</v>
      </c>
      <c r="P162">
        <v>6.9130000000000003</v>
      </c>
      <c r="Q162">
        <v>6.9930000000000003</v>
      </c>
      <c r="R162" t="s">
        <v>73</v>
      </c>
      <c r="S162" t="s">
        <v>45</v>
      </c>
      <c r="T162" s="3">
        <v>4</v>
      </c>
    </row>
    <row r="163" spans="2:20" x14ac:dyDescent="0.25">
      <c r="B163" s="12">
        <v>151</v>
      </c>
      <c r="C163" s="11" t="s">
        <v>29</v>
      </c>
      <c r="D163" s="11">
        <v>800</v>
      </c>
      <c r="E163" s="11">
        <v>31.2</v>
      </c>
      <c r="F163" s="11">
        <v>31.5</v>
      </c>
      <c r="G163" s="13" t="s">
        <v>141</v>
      </c>
      <c r="H163" s="13" t="s">
        <v>58</v>
      </c>
      <c r="I163" s="13">
        <v>22.53125</v>
      </c>
      <c r="N163" t="s">
        <v>28</v>
      </c>
      <c r="O163">
        <v>21</v>
      </c>
      <c r="P163">
        <v>6.9130000000000003</v>
      </c>
      <c r="Q163">
        <v>6.9930000000000003</v>
      </c>
      <c r="R163" t="s">
        <v>73</v>
      </c>
      <c r="S163" t="s">
        <v>45</v>
      </c>
      <c r="T163" s="3">
        <v>4</v>
      </c>
    </row>
    <row r="164" spans="2:20" x14ac:dyDescent="0.25">
      <c r="B164" s="12">
        <v>155</v>
      </c>
      <c r="C164" s="11" t="s">
        <v>30</v>
      </c>
      <c r="D164" s="11">
        <v>250</v>
      </c>
      <c r="E164" s="11">
        <v>19.7</v>
      </c>
      <c r="F164" s="11">
        <v>20</v>
      </c>
      <c r="G164" s="13" t="s">
        <v>129</v>
      </c>
      <c r="H164" s="13" t="s">
        <v>58</v>
      </c>
      <c r="I164" s="13">
        <v>22.421875</v>
      </c>
      <c r="N164" t="s">
        <v>28</v>
      </c>
      <c r="O164">
        <v>10</v>
      </c>
      <c r="P164">
        <v>11.228</v>
      </c>
      <c r="Q164">
        <v>11.356</v>
      </c>
      <c r="R164" t="s">
        <v>76</v>
      </c>
      <c r="S164" t="s">
        <v>45</v>
      </c>
      <c r="T164" s="3">
        <v>4</v>
      </c>
    </row>
    <row r="165" spans="2:20" x14ac:dyDescent="0.25">
      <c r="B165" s="12">
        <v>155</v>
      </c>
      <c r="C165" s="11" t="s">
        <v>30</v>
      </c>
      <c r="D165" s="11">
        <v>250</v>
      </c>
      <c r="E165" s="11">
        <v>21.6</v>
      </c>
      <c r="F165" s="11">
        <v>21.9</v>
      </c>
      <c r="G165" s="13" t="s">
        <v>129</v>
      </c>
      <c r="H165" s="13" t="s">
        <v>58</v>
      </c>
      <c r="I165" s="13">
        <v>22.421875</v>
      </c>
      <c r="N165" t="s">
        <v>28</v>
      </c>
      <c r="O165">
        <v>21</v>
      </c>
      <c r="P165">
        <v>6.9130000000000003</v>
      </c>
      <c r="Q165">
        <v>6.9930000000000003</v>
      </c>
      <c r="R165" t="s">
        <v>73</v>
      </c>
      <c r="S165" t="s">
        <v>45</v>
      </c>
      <c r="T165" s="3">
        <v>4</v>
      </c>
    </row>
    <row r="166" spans="2:20" x14ac:dyDescent="0.25">
      <c r="B166" s="12">
        <v>157</v>
      </c>
      <c r="C166" s="11" t="s">
        <v>28</v>
      </c>
      <c r="D166" s="11">
        <v>80</v>
      </c>
      <c r="E166" s="11">
        <v>5.0999999999999996</v>
      </c>
      <c r="F166" s="11">
        <v>5.4</v>
      </c>
      <c r="G166" s="13" t="s">
        <v>162</v>
      </c>
      <c r="H166" s="13" t="s">
        <v>45</v>
      </c>
      <c r="I166" s="13">
        <v>22.09375</v>
      </c>
      <c r="N166" t="s">
        <v>32</v>
      </c>
      <c r="O166">
        <v>378</v>
      </c>
      <c r="P166">
        <v>0.94899999999999995</v>
      </c>
      <c r="Q166">
        <v>1.8680000000000001</v>
      </c>
      <c r="R166" t="s">
        <v>109</v>
      </c>
      <c r="S166" t="s">
        <v>47</v>
      </c>
      <c r="T166" s="3">
        <v>4</v>
      </c>
    </row>
    <row r="167" spans="2:20" x14ac:dyDescent="0.25">
      <c r="B167" s="12">
        <v>157</v>
      </c>
      <c r="C167" s="11" t="s">
        <v>29</v>
      </c>
      <c r="D167" s="11">
        <v>259</v>
      </c>
      <c r="E167" s="11">
        <v>2.9</v>
      </c>
      <c r="F167" s="11">
        <v>3.2</v>
      </c>
      <c r="G167" s="13" t="s">
        <v>154</v>
      </c>
      <c r="H167" s="13" t="s">
        <v>58</v>
      </c>
      <c r="I167" s="13">
        <v>22.09375</v>
      </c>
      <c r="N167" t="s">
        <v>28</v>
      </c>
      <c r="O167">
        <v>102</v>
      </c>
      <c r="P167">
        <v>5.41</v>
      </c>
      <c r="Q167">
        <v>5.4359999999999999</v>
      </c>
      <c r="R167" t="s">
        <v>70</v>
      </c>
      <c r="S167" t="s">
        <v>45</v>
      </c>
      <c r="T167" s="3">
        <v>4</v>
      </c>
    </row>
    <row r="168" spans="2:20" x14ac:dyDescent="0.25">
      <c r="B168" s="12">
        <v>157</v>
      </c>
      <c r="C168" s="11" t="s">
        <v>29</v>
      </c>
      <c r="D168" s="11">
        <v>800</v>
      </c>
      <c r="E168" s="11">
        <v>20.399999999999999</v>
      </c>
      <c r="F168" s="11">
        <v>20.7</v>
      </c>
      <c r="G168" s="13" t="s">
        <v>196</v>
      </c>
      <c r="H168" s="13" t="s">
        <v>58</v>
      </c>
      <c r="I168" s="13">
        <v>22.09375</v>
      </c>
      <c r="N168" t="s">
        <v>28</v>
      </c>
      <c r="O168">
        <v>1</v>
      </c>
      <c r="P168">
        <v>3.327</v>
      </c>
      <c r="Q168">
        <v>3.6070000000000002</v>
      </c>
      <c r="R168" t="s">
        <v>95</v>
      </c>
      <c r="S168" t="s">
        <v>45</v>
      </c>
      <c r="T168" s="3">
        <v>4</v>
      </c>
    </row>
    <row r="169" spans="2:20" x14ac:dyDescent="0.25">
      <c r="B169" s="12">
        <v>157</v>
      </c>
      <c r="C169" s="11" t="s">
        <v>29</v>
      </c>
      <c r="D169" s="11">
        <v>800</v>
      </c>
      <c r="E169" s="11">
        <v>21</v>
      </c>
      <c r="F169" s="11">
        <v>21.3</v>
      </c>
      <c r="G169" s="13" t="s">
        <v>197</v>
      </c>
      <c r="H169" s="13" t="s">
        <v>58</v>
      </c>
      <c r="I169" s="13">
        <v>22.09375</v>
      </c>
      <c r="N169" t="s">
        <v>28</v>
      </c>
      <c r="O169">
        <v>82</v>
      </c>
      <c r="P169">
        <v>0.68700000000000006</v>
      </c>
      <c r="Q169">
        <v>0.746</v>
      </c>
      <c r="R169" t="s">
        <v>81</v>
      </c>
      <c r="S169" t="s">
        <v>45</v>
      </c>
      <c r="T169" s="3">
        <v>4</v>
      </c>
    </row>
    <row r="170" spans="2:20" x14ac:dyDescent="0.25">
      <c r="B170" s="12">
        <v>157</v>
      </c>
      <c r="C170" s="11" t="s">
        <v>29</v>
      </c>
      <c r="D170" s="11">
        <v>800</v>
      </c>
      <c r="E170" s="11">
        <v>22.5</v>
      </c>
      <c r="F170" s="11">
        <v>22.8</v>
      </c>
      <c r="G170" s="13" t="s">
        <v>133</v>
      </c>
      <c r="H170" s="13" t="s">
        <v>58</v>
      </c>
      <c r="I170" s="13">
        <v>22.09375</v>
      </c>
      <c r="N170" t="s">
        <v>28</v>
      </c>
      <c r="O170">
        <v>14</v>
      </c>
      <c r="P170">
        <v>5.6710000000000003</v>
      </c>
      <c r="Q170">
        <v>5.8940000000000001</v>
      </c>
      <c r="R170" t="s">
        <v>84</v>
      </c>
      <c r="S170" t="s">
        <v>45</v>
      </c>
      <c r="T170" s="3">
        <v>4</v>
      </c>
    </row>
    <row r="171" spans="2:20" x14ac:dyDescent="0.25">
      <c r="B171" s="12">
        <v>162</v>
      </c>
      <c r="C171" s="11" t="s">
        <v>28</v>
      </c>
      <c r="D171" s="11">
        <v>90</v>
      </c>
      <c r="E171" s="11">
        <v>9.4</v>
      </c>
      <c r="F171" s="11">
        <v>9.6999999999999993</v>
      </c>
      <c r="G171" s="13" t="s">
        <v>161</v>
      </c>
      <c r="H171" s="13" t="s">
        <v>45</v>
      </c>
      <c r="I171" s="13">
        <v>21.640625</v>
      </c>
      <c r="N171" t="s">
        <v>28</v>
      </c>
      <c r="O171">
        <v>90</v>
      </c>
      <c r="P171">
        <v>10.5269999999999</v>
      </c>
      <c r="Q171">
        <v>10.541</v>
      </c>
      <c r="R171" t="s">
        <v>82</v>
      </c>
      <c r="S171" t="s">
        <v>45</v>
      </c>
      <c r="T171" s="3">
        <v>4</v>
      </c>
    </row>
    <row r="172" spans="2:20" x14ac:dyDescent="0.25">
      <c r="B172" s="12">
        <v>162</v>
      </c>
      <c r="C172" s="11" t="s">
        <v>28</v>
      </c>
      <c r="D172" s="11">
        <v>106</v>
      </c>
      <c r="E172" s="11">
        <v>1</v>
      </c>
      <c r="F172" s="11">
        <v>1.3</v>
      </c>
      <c r="G172" s="13" t="s">
        <v>198</v>
      </c>
      <c r="H172" s="13" t="s">
        <v>45</v>
      </c>
      <c r="I172" s="13">
        <v>21.640625</v>
      </c>
      <c r="N172" t="s">
        <v>28</v>
      </c>
      <c r="O172">
        <v>80</v>
      </c>
      <c r="P172">
        <v>0</v>
      </c>
      <c r="Q172">
        <v>0.16200000000000001</v>
      </c>
      <c r="R172" t="s">
        <v>68</v>
      </c>
      <c r="S172" t="s">
        <v>45</v>
      </c>
      <c r="T172" s="3">
        <v>4</v>
      </c>
    </row>
    <row r="173" spans="2:20" x14ac:dyDescent="0.25">
      <c r="B173" s="12">
        <v>162</v>
      </c>
      <c r="C173" s="11" t="s">
        <v>30</v>
      </c>
      <c r="D173" s="11">
        <v>36</v>
      </c>
      <c r="E173" s="11">
        <v>1.3</v>
      </c>
      <c r="F173" s="11">
        <v>1.6</v>
      </c>
      <c r="G173" s="13" t="s">
        <v>190</v>
      </c>
      <c r="H173" s="13" t="s">
        <v>58</v>
      </c>
      <c r="I173" s="13">
        <v>21.640625</v>
      </c>
      <c r="N173" t="s">
        <v>28</v>
      </c>
      <c r="O173">
        <v>99</v>
      </c>
      <c r="P173">
        <v>0.39400000000000002</v>
      </c>
      <c r="Q173">
        <v>0.65900000000000003</v>
      </c>
      <c r="R173" t="s">
        <v>92</v>
      </c>
      <c r="S173" t="s">
        <v>45</v>
      </c>
      <c r="T173" s="3">
        <v>4</v>
      </c>
    </row>
    <row r="174" spans="2:20" x14ac:dyDescent="0.25">
      <c r="B174" s="12">
        <v>165</v>
      </c>
      <c r="C174" s="11" t="s">
        <v>28</v>
      </c>
      <c r="D174" s="11">
        <v>80</v>
      </c>
      <c r="E174" s="11">
        <v>6.2</v>
      </c>
      <c r="F174" s="11">
        <v>6.5</v>
      </c>
      <c r="G174" s="13" t="s">
        <v>162</v>
      </c>
      <c r="H174" s="13" t="s">
        <v>45</v>
      </c>
      <c r="I174" s="13">
        <v>21.53125</v>
      </c>
      <c r="N174" t="s">
        <v>28</v>
      </c>
      <c r="O174">
        <v>103</v>
      </c>
      <c r="P174">
        <v>2.8149999999999999</v>
      </c>
      <c r="Q174">
        <v>3.1539999999999999</v>
      </c>
      <c r="R174" t="s">
        <v>110</v>
      </c>
      <c r="S174" t="s">
        <v>45</v>
      </c>
      <c r="T174" s="3">
        <v>4</v>
      </c>
    </row>
    <row r="175" spans="2:20" x14ac:dyDescent="0.25">
      <c r="B175" s="12">
        <v>165</v>
      </c>
      <c r="C175" s="11" t="s">
        <v>30</v>
      </c>
      <c r="D175" s="11">
        <v>250</v>
      </c>
      <c r="E175" s="11">
        <v>22.2</v>
      </c>
      <c r="F175" s="11">
        <v>22.5</v>
      </c>
      <c r="G175" s="13" t="s">
        <v>129</v>
      </c>
      <c r="H175" s="13" t="s">
        <v>58</v>
      </c>
      <c r="I175" s="13">
        <v>21.53125</v>
      </c>
      <c r="N175" t="s">
        <v>28</v>
      </c>
      <c r="O175">
        <v>21</v>
      </c>
      <c r="P175">
        <v>6.9130000000000003</v>
      </c>
      <c r="Q175">
        <v>6.9930000000000003</v>
      </c>
      <c r="R175" t="s">
        <v>73</v>
      </c>
      <c r="S175" t="s">
        <v>45</v>
      </c>
      <c r="T175" s="3">
        <v>4</v>
      </c>
    </row>
    <row r="176" spans="2:20" x14ac:dyDescent="0.25">
      <c r="B176" s="12">
        <v>167</v>
      </c>
      <c r="C176" s="11" t="s">
        <v>30</v>
      </c>
      <c r="D176" s="11">
        <v>250</v>
      </c>
      <c r="E176" s="11">
        <v>3.6</v>
      </c>
      <c r="F176" s="11">
        <v>3.9</v>
      </c>
      <c r="G176" s="13" t="s">
        <v>121</v>
      </c>
      <c r="H176" s="13" t="s">
        <v>58</v>
      </c>
      <c r="I176" s="13">
        <v>21.421875</v>
      </c>
      <c r="N176" t="s">
        <v>28</v>
      </c>
      <c r="O176">
        <v>103</v>
      </c>
      <c r="P176">
        <v>2.8149999999999999</v>
      </c>
      <c r="Q176">
        <v>3.1539999999999999</v>
      </c>
      <c r="R176" t="s">
        <v>110</v>
      </c>
      <c r="S176" t="s">
        <v>45</v>
      </c>
      <c r="T176" s="3">
        <v>4</v>
      </c>
    </row>
    <row r="177" spans="2:20" x14ac:dyDescent="0.25">
      <c r="B177" s="12">
        <v>168</v>
      </c>
      <c r="C177" s="11" t="s">
        <v>28</v>
      </c>
      <c r="D177" s="11">
        <v>74</v>
      </c>
      <c r="E177" s="11">
        <v>1.1000000000000001</v>
      </c>
      <c r="F177" s="11">
        <v>1.4</v>
      </c>
      <c r="G177" s="13" t="s">
        <v>199</v>
      </c>
      <c r="H177" s="13" t="s">
        <v>45</v>
      </c>
      <c r="I177" s="13">
        <v>21.09375</v>
      </c>
      <c r="N177" t="s">
        <v>28</v>
      </c>
      <c r="O177">
        <v>94</v>
      </c>
      <c r="P177">
        <v>3.6579999999999999</v>
      </c>
      <c r="Q177">
        <v>5.0170000000000003</v>
      </c>
      <c r="R177" t="s">
        <v>67</v>
      </c>
      <c r="S177" t="s">
        <v>45</v>
      </c>
      <c r="T177" s="3">
        <v>4</v>
      </c>
    </row>
    <row r="178" spans="2:20" x14ac:dyDescent="0.25">
      <c r="B178" s="12">
        <v>169</v>
      </c>
      <c r="C178" s="11" t="s">
        <v>28</v>
      </c>
      <c r="D178" s="11">
        <v>74</v>
      </c>
      <c r="E178" s="11">
        <v>3</v>
      </c>
      <c r="F178" s="11">
        <v>3.3</v>
      </c>
      <c r="G178" s="13" t="s">
        <v>121</v>
      </c>
      <c r="H178" s="13" t="s">
        <v>45</v>
      </c>
      <c r="I178" s="13">
        <v>20.984375</v>
      </c>
      <c r="N178" t="s">
        <v>28</v>
      </c>
      <c r="O178">
        <v>99</v>
      </c>
      <c r="P178">
        <v>0.39400000000000002</v>
      </c>
      <c r="Q178">
        <v>0.65900000000000003</v>
      </c>
      <c r="R178" t="s">
        <v>92</v>
      </c>
      <c r="S178" t="s">
        <v>45</v>
      </c>
      <c r="T178" s="3">
        <v>4</v>
      </c>
    </row>
    <row r="179" spans="2:20" x14ac:dyDescent="0.25">
      <c r="B179" s="12">
        <v>169</v>
      </c>
      <c r="C179" s="11" t="s">
        <v>31</v>
      </c>
      <c r="D179" s="11">
        <v>2201</v>
      </c>
      <c r="E179" s="11">
        <v>0</v>
      </c>
      <c r="F179" s="11">
        <v>0.3</v>
      </c>
      <c r="G179" s="13" t="s">
        <v>144</v>
      </c>
      <c r="H179" s="13" t="s">
        <v>58</v>
      </c>
      <c r="I179" s="13">
        <v>20.984375</v>
      </c>
      <c r="N179" t="s">
        <v>28</v>
      </c>
      <c r="O179">
        <v>24</v>
      </c>
      <c r="P179">
        <v>12.353</v>
      </c>
      <c r="Q179">
        <v>12.359</v>
      </c>
      <c r="R179" t="s">
        <v>78</v>
      </c>
      <c r="S179" t="s">
        <v>45</v>
      </c>
      <c r="T179" s="3">
        <v>4</v>
      </c>
    </row>
    <row r="180" spans="2:20" x14ac:dyDescent="0.25">
      <c r="B180" s="12">
        <v>171</v>
      </c>
      <c r="C180" s="11" t="s">
        <v>28</v>
      </c>
      <c r="D180" s="11">
        <v>21</v>
      </c>
      <c r="E180" s="11">
        <v>7.9</v>
      </c>
      <c r="F180" s="11">
        <v>8.1999999999999993</v>
      </c>
      <c r="G180" s="13" t="s">
        <v>131</v>
      </c>
      <c r="H180" s="13" t="s">
        <v>45</v>
      </c>
      <c r="I180" s="13">
        <v>20.53125</v>
      </c>
      <c r="N180" t="s">
        <v>28</v>
      </c>
      <c r="O180">
        <v>125</v>
      </c>
      <c r="P180">
        <v>0</v>
      </c>
      <c r="Q180">
        <v>6.8000000000000005E-2</v>
      </c>
      <c r="R180" t="s">
        <v>111</v>
      </c>
      <c r="S180" t="s">
        <v>45</v>
      </c>
      <c r="T180" s="3">
        <v>4</v>
      </c>
    </row>
    <row r="181" spans="2:20" x14ac:dyDescent="0.25">
      <c r="B181" s="12">
        <v>171</v>
      </c>
      <c r="C181" s="11" t="s">
        <v>31</v>
      </c>
      <c r="D181" s="11">
        <v>2204</v>
      </c>
      <c r="E181" s="11">
        <v>0</v>
      </c>
      <c r="F181" s="11">
        <v>0.3</v>
      </c>
      <c r="G181" s="13" t="s">
        <v>155</v>
      </c>
      <c r="H181" s="13" t="s">
        <v>58</v>
      </c>
      <c r="I181" s="13">
        <v>20.53125</v>
      </c>
      <c r="N181" t="s">
        <v>28</v>
      </c>
      <c r="O181">
        <v>10</v>
      </c>
      <c r="P181">
        <v>11.228</v>
      </c>
      <c r="Q181">
        <v>11.356</v>
      </c>
      <c r="R181" t="s">
        <v>76</v>
      </c>
      <c r="S181" t="s">
        <v>45</v>
      </c>
      <c r="T181" s="3">
        <v>4</v>
      </c>
    </row>
    <row r="182" spans="2:20" x14ac:dyDescent="0.25">
      <c r="B182" s="12">
        <v>171</v>
      </c>
      <c r="C182" s="11" t="s">
        <v>30</v>
      </c>
      <c r="D182" s="11">
        <v>36</v>
      </c>
      <c r="E182" s="11">
        <v>0.8</v>
      </c>
      <c r="F182" s="11">
        <v>1.1000000000000001</v>
      </c>
      <c r="G182" s="13" t="s">
        <v>190</v>
      </c>
      <c r="H182" s="13" t="s">
        <v>58</v>
      </c>
      <c r="I182" s="13">
        <v>20.53125</v>
      </c>
      <c r="N182" t="s">
        <v>28</v>
      </c>
      <c r="O182">
        <v>78</v>
      </c>
      <c r="P182">
        <v>6.8310000000000004</v>
      </c>
      <c r="Q182">
        <v>6.835</v>
      </c>
      <c r="R182" t="s">
        <v>88</v>
      </c>
      <c r="S182" t="s">
        <v>45</v>
      </c>
      <c r="T182" s="3">
        <v>4</v>
      </c>
    </row>
    <row r="183" spans="2:20" x14ac:dyDescent="0.25">
      <c r="B183" s="12">
        <v>174</v>
      </c>
      <c r="C183" s="11" t="s">
        <v>31</v>
      </c>
      <c r="D183" s="11">
        <v>778</v>
      </c>
      <c r="E183" s="11">
        <v>0.1</v>
      </c>
      <c r="F183" s="11">
        <v>0.4</v>
      </c>
      <c r="G183" s="13" t="s">
        <v>200</v>
      </c>
      <c r="H183" s="13" t="s">
        <v>58</v>
      </c>
      <c r="I183" s="13">
        <v>20.09375</v>
      </c>
      <c r="N183" t="s">
        <v>28</v>
      </c>
      <c r="O183">
        <v>21</v>
      </c>
      <c r="P183">
        <v>6.9130000000000003</v>
      </c>
      <c r="Q183">
        <v>6.9930000000000003</v>
      </c>
      <c r="R183" t="s">
        <v>73</v>
      </c>
      <c r="S183" t="s">
        <v>45</v>
      </c>
      <c r="T183" s="3">
        <v>4</v>
      </c>
    </row>
    <row r="184" spans="2:20" x14ac:dyDescent="0.25">
      <c r="B184" s="12">
        <v>175</v>
      </c>
      <c r="C184" s="11" t="s">
        <v>28</v>
      </c>
      <c r="D184" s="11">
        <v>80</v>
      </c>
      <c r="E184" s="11">
        <v>1</v>
      </c>
      <c r="F184" s="11">
        <v>1.3</v>
      </c>
      <c r="G184" s="13" t="s">
        <v>162</v>
      </c>
      <c r="H184" s="13" t="s">
        <v>45</v>
      </c>
      <c r="I184" s="13">
        <v>19.640625</v>
      </c>
      <c r="N184" t="s">
        <v>28</v>
      </c>
      <c r="O184">
        <v>46</v>
      </c>
      <c r="P184">
        <v>8.5009999999999906</v>
      </c>
      <c r="Q184">
        <v>8.8759999999999906</v>
      </c>
      <c r="R184" t="s">
        <v>71</v>
      </c>
      <c r="S184" t="s">
        <v>45</v>
      </c>
      <c r="T184" s="3">
        <v>4</v>
      </c>
    </row>
    <row r="185" spans="2:20" x14ac:dyDescent="0.25">
      <c r="B185" s="12">
        <v>176</v>
      </c>
      <c r="C185" s="11" t="s">
        <v>31</v>
      </c>
      <c r="D185" s="11">
        <v>2201</v>
      </c>
      <c r="E185" s="11">
        <v>0.9</v>
      </c>
      <c r="F185" s="11">
        <v>1.2</v>
      </c>
      <c r="G185" s="13" t="s">
        <v>144</v>
      </c>
      <c r="H185" s="13" t="s">
        <v>58</v>
      </c>
      <c r="I185" s="13">
        <v>19.546875</v>
      </c>
      <c r="N185" t="s">
        <v>28</v>
      </c>
      <c r="O185">
        <v>78</v>
      </c>
      <c r="P185">
        <v>6.8310000000000004</v>
      </c>
      <c r="Q185">
        <v>6.835</v>
      </c>
      <c r="R185" t="s">
        <v>88</v>
      </c>
      <c r="S185" t="s">
        <v>45</v>
      </c>
      <c r="T185" s="3">
        <v>4</v>
      </c>
    </row>
    <row r="186" spans="2:20" x14ac:dyDescent="0.25">
      <c r="B186" s="12">
        <v>177</v>
      </c>
      <c r="C186" s="11" t="s">
        <v>28</v>
      </c>
      <c r="D186" s="11">
        <v>95</v>
      </c>
      <c r="E186" s="11">
        <v>0.1</v>
      </c>
      <c r="F186" s="11">
        <v>0.4</v>
      </c>
      <c r="G186" s="13" t="s">
        <v>201</v>
      </c>
      <c r="H186" s="13" t="s">
        <v>45</v>
      </c>
      <c r="I186" s="13">
        <v>19.53125</v>
      </c>
      <c r="N186" t="s">
        <v>28</v>
      </c>
      <c r="O186">
        <v>103</v>
      </c>
      <c r="P186">
        <v>2.8149999999999999</v>
      </c>
      <c r="Q186">
        <v>3.1539999999999999</v>
      </c>
      <c r="R186" t="s">
        <v>110</v>
      </c>
      <c r="S186" t="s">
        <v>45</v>
      </c>
      <c r="T186" s="3">
        <v>4</v>
      </c>
    </row>
    <row r="187" spans="2:20" x14ac:dyDescent="0.25">
      <c r="B187" s="12">
        <v>177</v>
      </c>
      <c r="C187" s="11" t="s">
        <v>28</v>
      </c>
      <c r="D187" s="11">
        <v>102</v>
      </c>
      <c r="E187" s="11">
        <v>3.4</v>
      </c>
      <c r="F187" s="11">
        <v>3.7</v>
      </c>
      <c r="G187" s="13" t="s">
        <v>157</v>
      </c>
      <c r="H187" s="13" t="s">
        <v>45</v>
      </c>
      <c r="I187" s="13">
        <v>19.53125</v>
      </c>
      <c r="N187" t="s">
        <v>28</v>
      </c>
      <c r="O187">
        <v>102</v>
      </c>
      <c r="P187">
        <v>5.41</v>
      </c>
      <c r="Q187">
        <v>5.4359999999999999</v>
      </c>
      <c r="R187" t="s">
        <v>70</v>
      </c>
      <c r="S187" t="s">
        <v>45</v>
      </c>
      <c r="T187" s="3">
        <v>4</v>
      </c>
    </row>
    <row r="188" spans="2:20" x14ac:dyDescent="0.25">
      <c r="B188" s="12">
        <v>179</v>
      </c>
      <c r="C188" s="11" t="s">
        <v>31</v>
      </c>
      <c r="D188" s="11">
        <v>473</v>
      </c>
      <c r="E188" s="11">
        <v>0.1</v>
      </c>
      <c r="F188" s="11">
        <v>0.4</v>
      </c>
      <c r="G188" s="13" t="s">
        <v>152</v>
      </c>
      <c r="H188" s="13" t="s">
        <v>58</v>
      </c>
      <c r="I188" s="13">
        <v>19.09375</v>
      </c>
      <c r="N188" t="s">
        <v>28</v>
      </c>
      <c r="O188">
        <v>39</v>
      </c>
      <c r="P188">
        <v>0.85199999999999998</v>
      </c>
      <c r="Q188">
        <v>0.94</v>
      </c>
      <c r="R188" t="s">
        <v>112</v>
      </c>
      <c r="S188" t="s">
        <v>45</v>
      </c>
      <c r="T188" s="3">
        <v>4</v>
      </c>
    </row>
    <row r="189" spans="2:20" x14ac:dyDescent="0.25">
      <c r="B189" s="12">
        <v>180</v>
      </c>
      <c r="C189" s="11" t="s">
        <v>29</v>
      </c>
      <c r="D189" s="11">
        <v>212</v>
      </c>
      <c r="E189" s="11">
        <v>2</v>
      </c>
      <c r="F189" s="11">
        <v>2.2999999999999998</v>
      </c>
      <c r="G189" s="13" t="s">
        <v>149</v>
      </c>
      <c r="H189" s="13" t="s">
        <v>58</v>
      </c>
      <c r="I189" s="13">
        <v>18.09375</v>
      </c>
      <c r="N189" t="s">
        <v>32</v>
      </c>
      <c r="O189">
        <v>378</v>
      </c>
      <c r="P189">
        <v>0.94899999999999995</v>
      </c>
      <c r="Q189">
        <v>1.8680000000000001</v>
      </c>
      <c r="R189" t="s">
        <v>109</v>
      </c>
      <c r="S189" t="s">
        <v>47</v>
      </c>
      <c r="T189" s="3">
        <v>4</v>
      </c>
    </row>
    <row r="190" spans="2:20" x14ac:dyDescent="0.25">
      <c r="B190" s="12">
        <v>181</v>
      </c>
      <c r="C190" s="11" t="s">
        <v>29</v>
      </c>
      <c r="D190" s="11">
        <v>39</v>
      </c>
      <c r="E190" s="11">
        <v>11.5</v>
      </c>
      <c r="F190" s="11">
        <v>11.8</v>
      </c>
      <c r="G190" s="13" t="s">
        <v>118</v>
      </c>
      <c r="H190" s="13" t="s">
        <v>58</v>
      </c>
      <c r="I190" s="13">
        <v>17.984375</v>
      </c>
      <c r="N190" t="s">
        <v>28</v>
      </c>
      <c r="O190">
        <v>81</v>
      </c>
      <c r="P190">
        <v>1.413</v>
      </c>
      <c r="Q190">
        <v>1.446</v>
      </c>
      <c r="R190" t="s">
        <v>113</v>
      </c>
      <c r="S190" t="s">
        <v>45</v>
      </c>
      <c r="T190" s="3">
        <v>4</v>
      </c>
    </row>
    <row r="191" spans="2:20" x14ac:dyDescent="0.25">
      <c r="B191" s="12">
        <v>181</v>
      </c>
      <c r="C191" s="11" t="s">
        <v>29</v>
      </c>
      <c r="D191" s="11">
        <v>800</v>
      </c>
      <c r="E191" s="11">
        <v>20</v>
      </c>
      <c r="F191" s="11">
        <v>20.3</v>
      </c>
      <c r="G191" s="13" t="s">
        <v>151</v>
      </c>
      <c r="H191" s="13" t="s">
        <v>58</v>
      </c>
      <c r="I191" s="13">
        <v>17.984375</v>
      </c>
      <c r="N191" t="s">
        <v>28</v>
      </c>
      <c r="O191">
        <v>37</v>
      </c>
      <c r="P191">
        <v>2.286</v>
      </c>
      <c r="Q191">
        <v>3.3079999999999998</v>
      </c>
      <c r="R191" t="s">
        <v>114</v>
      </c>
      <c r="S191" t="s">
        <v>45</v>
      </c>
      <c r="T191" s="3">
        <v>4</v>
      </c>
    </row>
    <row r="192" spans="2:20" x14ac:dyDescent="0.25">
      <c r="B192" s="12">
        <v>183</v>
      </c>
      <c r="C192" s="11" t="s">
        <v>29</v>
      </c>
      <c r="D192" s="11">
        <v>259</v>
      </c>
      <c r="E192" s="11">
        <v>2.2999999999999998</v>
      </c>
      <c r="F192" s="11">
        <v>2.6</v>
      </c>
      <c r="G192" s="13" t="s">
        <v>154</v>
      </c>
      <c r="H192" s="13" t="s">
        <v>58</v>
      </c>
      <c r="I192" s="13">
        <v>17.875</v>
      </c>
      <c r="N192" t="s">
        <v>28</v>
      </c>
      <c r="O192">
        <v>80</v>
      </c>
      <c r="P192">
        <v>0</v>
      </c>
      <c r="Q192">
        <v>0.16200000000000001</v>
      </c>
      <c r="R192" t="s">
        <v>68</v>
      </c>
      <c r="S192" t="s">
        <v>45</v>
      </c>
      <c r="T192" s="3">
        <v>4</v>
      </c>
    </row>
    <row r="193" spans="2:20" x14ac:dyDescent="0.25">
      <c r="B193" s="12">
        <v>184</v>
      </c>
      <c r="C193" s="11" t="s">
        <v>28</v>
      </c>
      <c r="D193" s="11">
        <v>24</v>
      </c>
      <c r="E193" s="11">
        <v>10</v>
      </c>
      <c r="F193" s="11">
        <v>10.3</v>
      </c>
      <c r="G193" s="13" t="s">
        <v>165</v>
      </c>
      <c r="H193" s="13" t="s">
        <v>45</v>
      </c>
      <c r="I193" s="13">
        <v>17.421875</v>
      </c>
      <c r="N193" t="s">
        <v>28</v>
      </c>
      <c r="O193">
        <v>125</v>
      </c>
      <c r="P193">
        <v>0</v>
      </c>
      <c r="Q193">
        <v>6.8000000000000005E-2</v>
      </c>
      <c r="R193" t="s">
        <v>111</v>
      </c>
      <c r="S193" t="s">
        <v>45</v>
      </c>
      <c r="T193" s="3">
        <v>4</v>
      </c>
    </row>
    <row r="194" spans="2:20" x14ac:dyDescent="0.25">
      <c r="B194" s="12">
        <v>184</v>
      </c>
      <c r="C194" s="11" t="s">
        <v>31</v>
      </c>
      <c r="D194" s="11">
        <v>793</v>
      </c>
      <c r="E194" s="11">
        <v>0</v>
      </c>
      <c r="F194" s="11">
        <v>0.3</v>
      </c>
      <c r="G194" s="13" t="s">
        <v>202</v>
      </c>
      <c r="H194" s="13" t="s">
        <v>58</v>
      </c>
      <c r="I194" s="13">
        <v>17.421875</v>
      </c>
      <c r="N194" t="s">
        <v>28</v>
      </c>
      <c r="O194">
        <v>108</v>
      </c>
      <c r="P194">
        <v>0.28999999999999998</v>
      </c>
      <c r="Q194">
        <v>0.93</v>
      </c>
      <c r="R194" t="s">
        <v>108</v>
      </c>
      <c r="S194" t="s">
        <v>45</v>
      </c>
      <c r="T194" s="3">
        <v>4</v>
      </c>
    </row>
    <row r="195" spans="2:20" x14ac:dyDescent="0.25">
      <c r="B195" s="12">
        <v>186</v>
      </c>
      <c r="C195" s="11" t="s">
        <v>28</v>
      </c>
      <c r="D195" s="11">
        <v>24</v>
      </c>
      <c r="E195" s="11">
        <v>11.3</v>
      </c>
      <c r="F195" s="11">
        <v>11.6</v>
      </c>
      <c r="G195" s="13" t="s">
        <v>165</v>
      </c>
      <c r="H195" s="13" t="s">
        <v>45</v>
      </c>
      <c r="I195" s="13">
        <v>17.09375</v>
      </c>
      <c r="N195" t="s">
        <v>28</v>
      </c>
      <c r="O195">
        <v>103</v>
      </c>
      <c r="P195">
        <v>2.8149999999999999</v>
      </c>
      <c r="Q195">
        <v>3.1539999999999999</v>
      </c>
      <c r="R195" t="s">
        <v>110</v>
      </c>
      <c r="S195" t="s">
        <v>45</v>
      </c>
      <c r="T195" s="3">
        <v>4</v>
      </c>
    </row>
    <row r="196" spans="2:20" x14ac:dyDescent="0.25">
      <c r="B196" s="12">
        <v>186</v>
      </c>
      <c r="C196" s="11" t="s">
        <v>28</v>
      </c>
      <c r="D196" s="11">
        <v>80</v>
      </c>
      <c r="E196" s="11">
        <v>6.9</v>
      </c>
      <c r="F196" s="11">
        <v>7.2</v>
      </c>
      <c r="G196" s="13" t="s">
        <v>162</v>
      </c>
      <c r="H196" s="13" t="s">
        <v>45</v>
      </c>
      <c r="I196" s="13">
        <v>17.09375</v>
      </c>
      <c r="N196" t="s">
        <v>28</v>
      </c>
      <c r="O196">
        <v>1</v>
      </c>
      <c r="P196">
        <v>3.327</v>
      </c>
      <c r="Q196">
        <v>3.6070000000000002</v>
      </c>
      <c r="R196" t="s">
        <v>95</v>
      </c>
      <c r="S196" t="s">
        <v>45</v>
      </c>
      <c r="T196" s="3">
        <v>4</v>
      </c>
    </row>
    <row r="197" spans="2:20" x14ac:dyDescent="0.25">
      <c r="B197" s="12">
        <v>186</v>
      </c>
      <c r="C197" s="11" t="s">
        <v>31</v>
      </c>
      <c r="D197" s="11">
        <v>2005</v>
      </c>
      <c r="E197" s="11">
        <v>0</v>
      </c>
      <c r="F197" s="11">
        <v>0.3</v>
      </c>
      <c r="G197" s="13" t="s">
        <v>203</v>
      </c>
      <c r="H197" s="13" t="s">
        <v>58</v>
      </c>
      <c r="I197" s="13">
        <v>17.09375</v>
      </c>
      <c r="N197" t="s">
        <v>28</v>
      </c>
      <c r="O197">
        <v>82</v>
      </c>
      <c r="P197">
        <v>0.68700000000000006</v>
      </c>
      <c r="Q197">
        <v>0.746</v>
      </c>
      <c r="R197" t="s">
        <v>81</v>
      </c>
      <c r="S197" t="s">
        <v>45</v>
      </c>
      <c r="T197" s="3">
        <v>4</v>
      </c>
    </row>
    <row r="198" spans="2:20" x14ac:dyDescent="0.25">
      <c r="B198" s="12">
        <v>189</v>
      </c>
      <c r="C198" s="11" t="s">
        <v>28</v>
      </c>
      <c r="D198" s="11">
        <v>21</v>
      </c>
      <c r="E198" s="11">
        <v>15.5</v>
      </c>
      <c r="F198" s="11">
        <v>15.8</v>
      </c>
      <c r="G198" s="13" t="s">
        <v>131</v>
      </c>
      <c r="H198" s="13" t="s">
        <v>45</v>
      </c>
      <c r="I198" s="13">
        <v>16.984375</v>
      </c>
      <c r="N198" t="s">
        <v>28</v>
      </c>
      <c r="O198">
        <v>85</v>
      </c>
      <c r="P198">
        <v>4.6399999999999997</v>
      </c>
      <c r="Q198">
        <v>5.6459999999999999</v>
      </c>
      <c r="R198" t="s">
        <v>91</v>
      </c>
      <c r="S198" t="s">
        <v>45</v>
      </c>
      <c r="T198" s="3">
        <v>4</v>
      </c>
    </row>
    <row r="199" spans="2:20" x14ac:dyDescent="0.25">
      <c r="B199" s="12">
        <v>190</v>
      </c>
      <c r="C199" s="11" t="s">
        <v>28</v>
      </c>
      <c r="D199" s="11">
        <v>24</v>
      </c>
      <c r="E199" s="11">
        <v>12.7</v>
      </c>
      <c r="F199" s="11">
        <v>13</v>
      </c>
      <c r="G199" s="13" t="s">
        <v>137</v>
      </c>
      <c r="H199" s="13" t="s">
        <v>45</v>
      </c>
      <c r="I199" s="13">
        <v>16.875</v>
      </c>
    </row>
    <row r="200" spans="2:20" x14ac:dyDescent="0.25">
      <c r="B200" s="12">
        <v>191</v>
      </c>
      <c r="C200" s="11" t="s">
        <v>28</v>
      </c>
      <c r="D200" s="11">
        <v>15</v>
      </c>
      <c r="E200" s="11">
        <v>0.3</v>
      </c>
      <c r="F200" s="11">
        <v>0.6</v>
      </c>
      <c r="G200" s="13" t="s">
        <v>168</v>
      </c>
      <c r="H200" s="13" t="s">
        <v>45</v>
      </c>
      <c r="I200" s="13">
        <v>16.546875</v>
      </c>
    </row>
    <row r="201" spans="2:20" x14ac:dyDescent="0.25">
      <c r="B201" s="12">
        <v>191</v>
      </c>
      <c r="C201" s="11" t="s">
        <v>30</v>
      </c>
      <c r="D201" s="11">
        <v>250</v>
      </c>
      <c r="E201" s="11">
        <v>19.3</v>
      </c>
      <c r="F201" s="11">
        <v>19.600000000000001</v>
      </c>
      <c r="G201" s="13" t="s">
        <v>129</v>
      </c>
      <c r="H201" s="13" t="s">
        <v>58</v>
      </c>
      <c r="I201" s="13">
        <v>16.546875</v>
      </c>
    </row>
    <row r="202" spans="2:20" x14ac:dyDescent="0.25">
      <c r="B202" s="12">
        <v>193</v>
      </c>
      <c r="C202" s="11" t="s">
        <v>28</v>
      </c>
      <c r="D202" s="11">
        <v>21</v>
      </c>
      <c r="E202" s="11">
        <v>2.2000000000000002</v>
      </c>
      <c r="F202" s="11">
        <v>2.5</v>
      </c>
      <c r="G202" s="13" t="s">
        <v>131</v>
      </c>
      <c r="H202" s="13" t="s">
        <v>45</v>
      </c>
      <c r="I202" s="13">
        <v>16.09375</v>
      </c>
    </row>
    <row r="203" spans="2:20" x14ac:dyDescent="0.25">
      <c r="B203" s="12">
        <v>193</v>
      </c>
      <c r="C203" s="11" t="s">
        <v>28</v>
      </c>
      <c r="D203" s="11">
        <v>24</v>
      </c>
      <c r="E203" s="11">
        <v>10.8</v>
      </c>
      <c r="F203" s="11">
        <v>11.1</v>
      </c>
      <c r="G203" s="13" t="s">
        <v>165</v>
      </c>
      <c r="H203" s="13" t="s">
        <v>45</v>
      </c>
      <c r="I203" s="13">
        <v>16.09375</v>
      </c>
    </row>
    <row r="204" spans="2:20" x14ac:dyDescent="0.25">
      <c r="B204" s="12">
        <v>193</v>
      </c>
      <c r="C204" s="11" t="s">
        <v>28</v>
      </c>
      <c r="D204" s="11">
        <v>24</v>
      </c>
      <c r="E204" s="11">
        <v>5.4</v>
      </c>
      <c r="F204" s="11">
        <v>5.7</v>
      </c>
      <c r="G204" s="13" t="s">
        <v>165</v>
      </c>
      <c r="H204" s="13" t="s">
        <v>45</v>
      </c>
      <c r="I204" s="13">
        <v>16.09375</v>
      </c>
    </row>
    <row r="205" spans="2:20" x14ac:dyDescent="0.25">
      <c r="B205" s="12">
        <v>193</v>
      </c>
      <c r="C205" s="11" t="s">
        <v>28</v>
      </c>
      <c r="D205" s="11">
        <v>52</v>
      </c>
      <c r="E205" s="11">
        <v>6.3</v>
      </c>
      <c r="F205" s="11">
        <v>6.6</v>
      </c>
      <c r="G205" s="13" t="s">
        <v>158</v>
      </c>
      <c r="H205" s="13" t="s">
        <v>45</v>
      </c>
      <c r="I205" s="13">
        <v>16.09375</v>
      </c>
    </row>
    <row r="206" spans="2:20" x14ac:dyDescent="0.25">
      <c r="B206" s="12">
        <v>193</v>
      </c>
      <c r="C206" s="11" t="s">
        <v>28</v>
      </c>
      <c r="D206" s="11">
        <v>78</v>
      </c>
      <c r="E206" s="11">
        <v>2.5</v>
      </c>
      <c r="F206" s="11">
        <v>2.8</v>
      </c>
      <c r="G206" s="13" t="s">
        <v>179</v>
      </c>
      <c r="H206" s="13" t="s">
        <v>45</v>
      </c>
      <c r="I206" s="13">
        <v>16.09375</v>
      </c>
    </row>
    <row r="207" spans="2:20" x14ac:dyDescent="0.25">
      <c r="B207" s="12">
        <v>193</v>
      </c>
      <c r="C207" s="11" t="s">
        <v>28</v>
      </c>
      <c r="D207" s="11">
        <v>82</v>
      </c>
      <c r="E207" s="11">
        <v>6.4</v>
      </c>
      <c r="F207" s="11">
        <v>6.7</v>
      </c>
      <c r="G207" s="13" t="s">
        <v>145</v>
      </c>
      <c r="H207" s="13" t="s">
        <v>45</v>
      </c>
      <c r="I207" s="13">
        <v>16.09375</v>
      </c>
    </row>
    <row r="208" spans="2:20" x14ac:dyDescent="0.25">
      <c r="B208" s="12">
        <v>193</v>
      </c>
      <c r="C208" s="11" t="s">
        <v>28</v>
      </c>
      <c r="D208" s="11">
        <v>95</v>
      </c>
      <c r="E208" s="11">
        <v>0.6</v>
      </c>
      <c r="F208" s="11">
        <v>0.9</v>
      </c>
      <c r="G208" s="13" t="s">
        <v>201</v>
      </c>
      <c r="H208" s="13" t="s">
        <v>45</v>
      </c>
      <c r="I208" s="13">
        <v>16.09375</v>
      </c>
    </row>
    <row r="209" spans="2:9" x14ac:dyDescent="0.25">
      <c r="B209" s="12">
        <v>193</v>
      </c>
      <c r="C209" s="11" t="s">
        <v>28</v>
      </c>
      <c r="D209" s="11">
        <v>106</v>
      </c>
      <c r="E209" s="11">
        <v>1.9</v>
      </c>
      <c r="F209" s="11">
        <v>2.2000000000000002</v>
      </c>
      <c r="G209" s="13" t="s">
        <v>198</v>
      </c>
      <c r="H209" s="13" t="s">
        <v>45</v>
      </c>
      <c r="I209" s="13">
        <v>16.09375</v>
      </c>
    </row>
    <row r="210" spans="2:9" x14ac:dyDescent="0.25">
      <c r="B210" s="12">
        <v>193</v>
      </c>
      <c r="C210" s="11" t="s">
        <v>28</v>
      </c>
      <c r="D210" s="11">
        <v>125</v>
      </c>
      <c r="E210" s="11">
        <v>0.3</v>
      </c>
      <c r="F210" s="11">
        <v>0.6</v>
      </c>
      <c r="G210" s="13" t="s">
        <v>204</v>
      </c>
      <c r="H210" s="13" t="s">
        <v>45</v>
      </c>
      <c r="I210" s="13">
        <v>16.09375</v>
      </c>
    </row>
    <row r="211" spans="2:9" x14ac:dyDescent="0.25">
      <c r="B211" s="12">
        <v>193</v>
      </c>
      <c r="C211" s="11" t="s">
        <v>29</v>
      </c>
      <c r="D211" s="11">
        <v>212</v>
      </c>
      <c r="E211" s="11">
        <v>6.1</v>
      </c>
      <c r="F211" s="11">
        <v>6.4</v>
      </c>
      <c r="G211" s="13" t="s">
        <v>149</v>
      </c>
      <c r="H211" s="13" t="s">
        <v>58</v>
      </c>
      <c r="I211" s="13">
        <v>16.09375</v>
      </c>
    </row>
    <row r="212" spans="2:9" x14ac:dyDescent="0.25">
      <c r="B212" s="12">
        <v>203</v>
      </c>
      <c r="C212" s="11" t="s">
        <v>31</v>
      </c>
      <c r="D212" s="11">
        <v>497</v>
      </c>
      <c r="E212" s="11">
        <v>0.4</v>
      </c>
      <c r="F212" s="11">
        <v>0.7</v>
      </c>
      <c r="G212" s="13" t="s">
        <v>126</v>
      </c>
      <c r="H212" s="13" t="s">
        <v>58</v>
      </c>
      <c r="I212" s="13">
        <v>16</v>
      </c>
    </row>
    <row r="213" spans="2:9" x14ac:dyDescent="0.25">
      <c r="B213" s="12">
        <v>204</v>
      </c>
      <c r="C213" s="11" t="s">
        <v>29</v>
      </c>
      <c r="D213" s="11">
        <v>800</v>
      </c>
      <c r="E213" s="11">
        <v>30.6</v>
      </c>
      <c r="F213" s="11">
        <v>30.9</v>
      </c>
      <c r="G213" s="13" t="s">
        <v>141</v>
      </c>
      <c r="H213" s="13" t="s">
        <v>58</v>
      </c>
      <c r="I213" s="13">
        <v>15.984375</v>
      </c>
    </row>
    <row r="214" spans="2:9" x14ac:dyDescent="0.25">
      <c r="B214" s="12">
        <v>205</v>
      </c>
      <c r="C214" s="11" t="s">
        <v>29</v>
      </c>
      <c r="D214" s="11">
        <v>93</v>
      </c>
      <c r="E214" s="11">
        <v>1.8</v>
      </c>
      <c r="F214" s="11">
        <v>2.1</v>
      </c>
      <c r="G214" s="13" t="s">
        <v>189</v>
      </c>
      <c r="H214" s="13" t="s">
        <v>58</v>
      </c>
      <c r="I214" s="13">
        <v>15.546875</v>
      </c>
    </row>
    <row r="215" spans="2:9" x14ac:dyDescent="0.25">
      <c r="B215" s="12">
        <v>205</v>
      </c>
      <c r="C215" s="11" t="s">
        <v>29</v>
      </c>
      <c r="D215" s="11">
        <v>416</v>
      </c>
      <c r="E215" s="11">
        <v>12.9</v>
      </c>
      <c r="F215" s="11">
        <v>13.2</v>
      </c>
      <c r="G215" s="13" t="s">
        <v>205</v>
      </c>
      <c r="H215" s="13" t="s">
        <v>58</v>
      </c>
      <c r="I215" s="13">
        <v>15.546875</v>
      </c>
    </row>
    <row r="216" spans="2:9" x14ac:dyDescent="0.25">
      <c r="B216" s="12">
        <v>207</v>
      </c>
      <c r="C216" s="11" t="s">
        <v>28</v>
      </c>
      <c r="D216" s="11">
        <v>74</v>
      </c>
      <c r="E216" s="11">
        <v>4.9000000000000004</v>
      </c>
      <c r="F216" s="11">
        <v>5.2</v>
      </c>
      <c r="G216" s="13" t="s">
        <v>121</v>
      </c>
      <c r="H216" s="13" t="s">
        <v>45</v>
      </c>
      <c r="I216" s="13">
        <v>15.4375</v>
      </c>
    </row>
    <row r="217" spans="2:9" x14ac:dyDescent="0.25">
      <c r="B217" s="12">
        <v>208</v>
      </c>
      <c r="C217" s="11" t="s">
        <v>31</v>
      </c>
      <c r="D217" s="11">
        <v>509</v>
      </c>
      <c r="E217" s="11">
        <v>0.2</v>
      </c>
      <c r="F217" s="11">
        <v>0.5</v>
      </c>
      <c r="G217" s="13" t="s">
        <v>186</v>
      </c>
      <c r="H217" s="13" t="s">
        <v>58</v>
      </c>
      <c r="I217" s="13">
        <v>15.421875</v>
      </c>
    </row>
    <row r="218" spans="2:9" x14ac:dyDescent="0.25">
      <c r="B218" s="12">
        <v>209</v>
      </c>
      <c r="C218" s="11" t="s">
        <v>28</v>
      </c>
      <c r="D218" s="11">
        <v>21</v>
      </c>
      <c r="E218" s="11">
        <v>4.5</v>
      </c>
      <c r="F218" s="11">
        <v>4.8</v>
      </c>
      <c r="G218" s="13" t="s">
        <v>131</v>
      </c>
      <c r="H218" s="13" t="s">
        <v>45</v>
      </c>
      <c r="I218" s="13">
        <v>15.09375</v>
      </c>
    </row>
    <row r="219" spans="2:9" x14ac:dyDescent="0.25">
      <c r="B219" s="12">
        <v>209</v>
      </c>
      <c r="C219" s="11" t="s">
        <v>28</v>
      </c>
      <c r="D219" s="11">
        <v>24</v>
      </c>
      <c r="E219" s="11">
        <v>12.1</v>
      </c>
      <c r="F219" s="11">
        <v>12.4</v>
      </c>
      <c r="G219" s="13" t="s">
        <v>165</v>
      </c>
      <c r="H219" s="13" t="s">
        <v>45</v>
      </c>
      <c r="I219" s="13">
        <v>15.09375</v>
      </c>
    </row>
    <row r="220" spans="2:9" x14ac:dyDescent="0.25">
      <c r="B220" s="12">
        <v>209</v>
      </c>
      <c r="C220" s="11" t="s">
        <v>28</v>
      </c>
      <c r="D220" s="11">
        <v>46</v>
      </c>
      <c r="E220" s="11">
        <v>0</v>
      </c>
      <c r="F220" s="11">
        <v>0.3</v>
      </c>
      <c r="G220" s="13" t="s">
        <v>180</v>
      </c>
      <c r="H220" s="13" t="s">
        <v>45</v>
      </c>
      <c r="I220" s="13">
        <v>15.09375</v>
      </c>
    </row>
    <row r="221" spans="2:9" x14ac:dyDescent="0.25">
      <c r="B221" s="12">
        <v>209</v>
      </c>
      <c r="C221" s="11" t="s">
        <v>28</v>
      </c>
      <c r="D221" s="11">
        <v>52</v>
      </c>
      <c r="E221" s="11">
        <v>4.5</v>
      </c>
      <c r="F221" s="11">
        <v>4.8</v>
      </c>
      <c r="G221" s="13" t="s">
        <v>158</v>
      </c>
      <c r="H221" s="13" t="s">
        <v>45</v>
      </c>
      <c r="I221" s="13">
        <v>15.09375</v>
      </c>
    </row>
    <row r="222" spans="2:9" x14ac:dyDescent="0.25">
      <c r="B222" s="12">
        <v>209</v>
      </c>
      <c r="C222" s="11" t="s">
        <v>28</v>
      </c>
      <c r="D222" s="11">
        <v>64</v>
      </c>
      <c r="E222" s="11">
        <v>0.4</v>
      </c>
      <c r="F222" s="11">
        <v>0.7</v>
      </c>
      <c r="G222" s="13" t="s">
        <v>206</v>
      </c>
      <c r="H222" s="13" t="s">
        <v>45</v>
      </c>
      <c r="I222" s="13">
        <v>15.09375</v>
      </c>
    </row>
    <row r="223" spans="2:9" x14ac:dyDescent="0.25">
      <c r="B223" s="12">
        <v>209</v>
      </c>
      <c r="C223" s="11" t="s">
        <v>28</v>
      </c>
      <c r="D223" s="11">
        <v>80</v>
      </c>
      <c r="E223" s="11">
        <v>4</v>
      </c>
      <c r="F223" s="11">
        <v>4.3</v>
      </c>
      <c r="G223" s="13" t="s">
        <v>162</v>
      </c>
      <c r="H223" s="13" t="s">
        <v>45</v>
      </c>
      <c r="I223" s="13">
        <v>15.09375</v>
      </c>
    </row>
    <row r="224" spans="2:9" x14ac:dyDescent="0.25">
      <c r="B224" s="12">
        <v>209</v>
      </c>
      <c r="C224" s="11" t="s">
        <v>28</v>
      </c>
      <c r="D224" s="11">
        <v>80</v>
      </c>
      <c r="E224" s="11">
        <v>5.4</v>
      </c>
      <c r="F224" s="11">
        <v>5.7</v>
      </c>
      <c r="G224" s="13" t="s">
        <v>162</v>
      </c>
      <c r="H224" s="13" t="s">
        <v>45</v>
      </c>
      <c r="I224" s="13">
        <v>15.09375</v>
      </c>
    </row>
    <row r="225" spans="2:9" x14ac:dyDescent="0.25">
      <c r="B225" s="12">
        <v>209</v>
      </c>
      <c r="C225" s="11" t="s">
        <v>28</v>
      </c>
      <c r="D225" s="11">
        <v>85</v>
      </c>
      <c r="E225" s="11">
        <v>1.7</v>
      </c>
      <c r="F225" s="11">
        <v>2</v>
      </c>
      <c r="G225" s="13" t="s">
        <v>172</v>
      </c>
      <c r="H225" s="13" t="s">
        <v>45</v>
      </c>
      <c r="I225" s="13">
        <v>15.09375</v>
      </c>
    </row>
    <row r="226" spans="2:9" x14ac:dyDescent="0.25">
      <c r="B226" s="12">
        <v>209</v>
      </c>
      <c r="C226" s="11" t="s">
        <v>28</v>
      </c>
      <c r="D226" s="11">
        <v>86</v>
      </c>
      <c r="E226" s="11">
        <v>5.0999999999999996</v>
      </c>
      <c r="F226" s="11">
        <v>5.4</v>
      </c>
      <c r="G226" s="13" t="s">
        <v>207</v>
      </c>
      <c r="H226" s="13" t="s">
        <v>45</v>
      </c>
      <c r="I226" s="13">
        <v>15.09375</v>
      </c>
    </row>
    <row r="227" spans="2:9" x14ac:dyDescent="0.25">
      <c r="B227" s="12">
        <v>209</v>
      </c>
      <c r="C227" s="11" t="s">
        <v>28</v>
      </c>
      <c r="D227" s="11">
        <v>90</v>
      </c>
      <c r="E227" s="11">
        <v>5.6</v>
      </c>
      <c r="F227" s="11">
        <v>5.9</v>
      </c>
      <c r="G227" s="13" t="s">
        <v>161</v>
      </c>
      <c r="H227" s="13" t="s">
        <v>45</v>
      </c>
      <c r="I227" s="13">
        <v>15.09375</v>
      </c>
    </row>
    <row r="228" spans="2:9" x14ac:dyDescent="0.25">
      <c r="B228" s="12">
        <v>219</v>
      </c>
      <c r="C228" s="11" t="s">
        <v>31</v>
      </c>
      <c r="D228" s="11">
        <v>323</v>
      </c>
      <c r="E228" s="11">
        <v>1.1000000000000001</v>
      </c>
      <c r="F228" s="11">
        <v>1.4</v>
      </c>
      <c r="G228" s="13" t="s">
        <v>208</v>
      </c>
      <c r="H228" s="13" t="s">
        <v>58</v>
      </c>
      <c r="I228" s="13">
        <v>14.984375</v>
      </c>
    </row>
    <row r="229" spans="2:9" x14ac:dyDescent="0.25">
      <c r="B229" s="12">
        <v>219</v>
      </c>
      <c r="C229" s="11" t="s">
        <v>29</v>
      </c>
      <c r="D229" s="11">
        <v>751</v>
      </c>
      <c r="E229" s="11">
        <v>3.9</v>
      </c>
      <c r="F229" s="11">
        <v>4.2</v>
      </c>
      <c r="G229" s="13" t="s">
        <v>209</v>
      </c>
      <c r="H229" s="13" t="s">
        <v>58</v>
      </c>
      <c r="I229" s="13">
        <v>14.984375</v>
      </c>
    </row>
    <row r="230" spans="2:9" x14ac:dyDescent="0.25">
      <c r="B230" s="12">
        <v>221</v>
      </c>
      <c r="C230" s="11" t="s">
        <v>28</v>
      </c>
      <c r="D230" s="11">
        <v>95</v>
      </c>
      <c r="E230" s="11">
        <v>1.3</v>
      </c>
      <c r="F230" s="11">
        <v>1.6</v>
      </c>
      <c r="G230" s="13" t="s">
        <v>201</v>
      </c>
      <c r="H230" s="13" t="s">
        <v>45</v>
      </c>
      <c r="I230" s="13">
        <v>14.546875</v>
      </c>
    </row>
    <row r="231" spans="2:9" x14ac:dyDescent="0.25">
      <c r="B231" s="12">
        <v>221</v>
      </c>
      <c r="C231" s="11" t="s">
        <v>30</v>
      </c>
      <c r="D231" s="11">
        <v>250</v>
      </c>
      <c r="E231" s="11">
        <v>19.5</v>
      </c>
      <c r="F231" s="11">
        <v>19.8</v>
      </c>
      <c r="G231" s="13" t="s">
        <v>129</v>
      </c>
      <c r="H231" s="13" t="s">
        <v>58</v>
      </c>
      <c r="I231" s="13">
        <v>14.546875</v>
      </c>
    </row>
    <row r="232" spans="2:9" x14ac:dyDescent="0.25">
      <c r="B232" s="12">
        <v>223</v>
      </c>
      <c r="C232" s="11" t="s">
        <v>28</v>
      </c>
      <c r="D232" s="11">
        <v>10</v>
      </c>
      <c r="E232" s="11">
        <v>5</v>
      </c>
      <c r="F232" s="11">
        <v>5.3</v>
      </c>
      <c r="G232" s="13" t="s">
        <v>166</v>
      </c>
      <c r="H232" s="13" t="s">
        <v>45</v>
      </c>
      <c r="I232" s="13">
        <v>14.09375</v>
      </c>
    </row>
    <row r="233" spans="2:9" x14ac:dyDescent="0.25">
      <c r="B233" s="12">
        <v>223</v>
      </c>
      <c r="C233" s="11" t="s">
        <v>28</v>
      </c>
      <c r="D233" s="11">
        <v>16</v>
      </c>
      <c r="E233" s="11">
        <v>1.8</v>
      </c>
      <c r="F233" s="11">
        <v>2.1</v>
      </c>
      <c r="G233" s="13" t="s">
        <v>210</v>
      </c>
      <c r="H233" s="13" t="s">
        <v>45</v>
      </c>
      <c r="I233" s="13">
        <v>14.09375</v>
      </c>
    </row>
    <row r="234" spans="2:9" x14ac:dyDescent="0.25">
      <c r="B234" s="12">
        <v>223</v>
      </c>
      <c r="C234" s="11" t="s">
        <v>28</v>
      </c>
      <c r="D234" s="11">
        <v>21</v>
      </c>
      <c r="E234" s="11">
        <v>8.8000000000000007</v>
      </c>
      <c r="F234" s="11">
        <v>9.1</v>
      </c>
      <c r="G234" s="13" t="s">
        <v>131</v>
      </c>
      <c r="H234" s="13" t="s">
        <v>45</v>
      </c>
      <c r="I234" s="13">
        <v>14.09375</v>
      </c>
    </row>
    <row r="235" spans="2:9" x14ac:dyDescent="0.25">
      <c r="B235" s="12">
        <v>223</v>
      </c>
      <c r="C235" s="11" t="s">
        <v>28</v>
      </c>
      <c r="D235" s="11">
        <v>52</v>
      </c>
      <c r="E235" s="11">
        <v>2.8</v>
      </c>
      <c r="F235" s="11">
        <v>3.1</v>
      </c>
      <c r="G235" s="13" t="s">
        <v>158</v>
      </c>
      <c r="H235" s="13" t="s">
        <v>45</v>
      </c>
      <c r="I235" s="13">
        <v>14.09375</v>
      </c>
    </row>
    <row r="236" spans="2:9" x14ac:dyDescent="0.25">
      <c r="B236" s="12">
        <v>223</v>
      </c>
      <c r="C236" s="11" t="s">
        <v>28</v>
      </c>
      <c r="D236" s="11">
        <v>78</v>
      </c>
      <c r="E236" s="11">
        <v>5.4</v>
      </c>
      <c r="F236" s="11">
        <v>5.7</v>
      </c>
      <c r="G236" s="13" t="s">
        <v>211</v>
      </c>
      <c r="H236" s="13" t="s">
        <v>45</v>
      </c>
      <c r="I236" s="13">
        <v>14.09375</v>
      </c>
    </row>
    <row r="237" spans="2:9" x14ac:dyDescent="0.25">
      <c r="B237" s="12">
        <v>223</v>
      </c>
      <c r="C237" s="11" t="s">
        <v>28</v>
      </c>
      <c r="D237" s="11">
        <v>82</v>
      </c>
      <c r="E237" s="11">
        <v>2.8</v>
      </c>
      <c r="F237" s="11">
        <v>3.1</v>
      </c>
      <c r="G237" s="13" t="s">
        <v>145</v>
      </c>
      <c r="H237" s="13" t="s">
        <v>45</v>
      </c>
      <c r="I237" s="13">
        <v>14.09375</v>
      </c>
    </row>
    <row r="238" spans="2:9" x14ac:dyDescent="0.25">
      <c r="B238" s="12">
        <v>223</v>
      </c>
      <c r="C238" s="11" t="s">
        <v>28</v>
      </c>
      <c r="D238" s="11">
        <v>102</v>
      </c>
      <c r="E238" s="11">
        <v>1.2</v>
      </c>
      <c r="F238" s="11">
        <v>1.5</v>
      </c>
      <c r="G238" s="13" t="s">
        <v>157</v>
      </c>
      <c r="H238" s="13" t="s">
        <v>45</v>
      </c>
      <c r="I238" s="13">
        <v>14.09375</v>
      </c>
    </row>
    <row r="239" spans="2:9" x14ac:dyDescent="0.25">
      <c r="B239" s="12">
        <v>223</v>
      </c>
      <c r="C239" s="11" t="s">
        <v>31</v>
      </c>
      <c r="D239" s="11">
        <v>429</v>
      </c>
      <c r="E239" s="11">
        <v>0.9</v>
      </c>
      <c r="F239" s="11">
        <v>1.2</v>
      </c>
      <c r="G239" s="13" t="s">
        <v>57</v>
      </c>
      <c r="H239" s="13" t="s">
        <v>58</v>
      </c>
      <c r="I239" s="13">
        <v>14.09375</v>
      </c>
    </row>
    <row r="240" spans="2:9" x14ac:dyDescent="0.25">
      <c r="B240" s="12">
        <v>223</v>
      </c>
      <c r="C240" s="11" t="s">
        <v>31</v>
      </c>
      <c r="D240" s="11">
        <v>786</v>
      </c>
      <c r="E240" s="11">
        <v>1.1000000000000001</v>
      </c>
      <c r="F240" s="11">
        <v>1.4</v>
      </c>
      <c r="G240" s="13" t="s">
        <v>139</v>
      </c>
      <c r="H240" s="13" t="s">
        <v>58</v>
      </c>
      <c r="I240" s="13">
        <v>14.09375</v>
      </c>
    </row>
    <row r="241" spans="2:9" x14ac:dyDescent="0.25">
      <c r="B241" s="12">
        <v>232</v>
      </c>
      <c r="C241" s="11" t="s">
        <v>28</v>
      </c>
      <c r="D241" s="11">
        <v>10</v>
      </c>
      <c r="E241" s="11">
        <v>11.3</v>
      </c>
      <c r="F241" s="11">
        <v>11.6</v>
      </c>
      <c r="G241" s="13" t="s">
        <v>212</v>
      </c>
      <c r="H241" s="13" t="s">
        <v>45</v>
      </c>
      <c r="I241" s="13">
        <v>13.984375</v>
      </c>
    </row>
    <row r="242" spans="2:9" x14ac:dyDescent="0.25">
      <c r="B242" s="12">
        <v>232</v>
      </c>
      <c r="C242" s="11" t="s">
        <v>28</v>
      </c>
      <c r="D242" s="11">
        <v>74</v>
      </c>
      <c r="E242" s="11">
        <v>7.2</v>
      </c>
      <c r="F242" s="11">
        <v>7.5</v>
      </c>
      <c r="G242" s="13" t="s">
        <v>160</v>
      </c>
      <c r="H242" s="13" t="s">
        <v>45</v>
      </c>
      <c r="I242" s="13">
        <v>13.984375</v>
      </c>
    </row>
    <row r="243" spans="2:9" x14ac:dyDescent="0.25">
      <c r="B243" s="12">
        <v>232</v>
      </c>
      <c r="C243" s="11" t="s">
        <v>28</v>
      </c>
      <c r="D243" s="11">
        <v>82</v>
      </c>
      <c r="E243" s="11">
        <v>5.2</v>
      </c>
      <c r="F243" s="11">
        <v>5.5</v>
      </c>
      <c r="G243" s="13" t="s">
        <v>145</v>
      </c>
      <c r="H243" s="13" t="s">
        <v>45</v>
      </c>
      <c r="I243" s="13">
        <v>13.984375</v>
      </c>
    </row>
    <row r="244" spans="2:9" x14ac:dyDescent="0.25">
      <c r="B244" s="12">
        <v>235</v>
      </c>
      <c r="C244" s="11" t="s">
        <v>31</v>
      </c>
      <c r="D244" s="11">
        <v>2210</v>
      </c>
      <c r="E244" s="11">
        <v>0.2</v>
      </c>
      <c r="F244" s="11">
        <v>0.5</v>
      </c>
      <c r="G244" s="13" t="s">
        <v>147</v>
      </c>
      <c r="H244" s="13" t="s">
        <v>58</v>
      </c>
      <c r="I244" s="13">
        <v>13.875</v>
      </c>
    </row>
    <row r="245" spans="2:9" x14ac:dyDescent="0.25">
      <c r="B245" s="12">
        <v>236</v>
      </c>
      <c r="C245" s="11" t="s">
        <v>28</v>
      </c>
      <c r="D245" s="11">
        <v>62</v>
      </c>
      <c r="E245" s="11">
        <v>0.8</v>
      </c>
      <c r="F245" s="11">
        <v>1.1000000000000001</v>
      </c>
      <c r="G245" s="13" t="s">
        <v>213</v>
      </c>
      <c r="H245" s="13" t="s">
        <v>45</v>
      </c>
      <c r="I245" s="13">
        <v>13.546875</v>
      </c>
    </row>
    <row r="246" spans="2:9" x14ac:dyDescent="0.25">
      <c r="B246" s="12">
        <v>236</v>
      </c>
      <c r="C246" s="11" t="s">
        <v>28</v>
      </c>
      <c r="D246" s="11">
        <v>74</v>
      </c>
      <c r="E246" s="11">
        <v>5.2</v>
      </c>
      <c r="F246" s="11">
        <v>5.5</v>
      </c>
      <c r="G246" s="13" t="s">
        <v>121</v>
      </c>
      <c r="H246" s="13" t="s">
        <v>45</v>
      </c>
      <c r="I246" s="13">
        <v>13.546875</v>
      </c>
    </row>
    <row r="247" spans="2:9" x14ac:dyDescent="0.25">
      <c r="B247" s="12">
        <v>238</v>
      </c>
      <c r="C247" s="11" t="s">
        <v>28</v>
      </c>
      <c r="D247" s="11">
        <v>1</v>
      </c>
      <c r="E247" s="11">
        <v>0.2</v>
      </c>
      <c r="F247" s="11">
        <v>0.5</v>
      </c>
      <c r="G247" s="13" t="s">
        <v>164</v>
      </c>
      <c r="H247" s="13" t="s">
        <v>45</v>
      </c>
      <c r="I247" s="13">
        <v>13.09375</v>
      </c>
    </row>
    <row r="248" spans="2:9" x14ac:dyDescent="0.25">
      <c r="B248" s="12">
        <v>238</v>
      </c>
      <c r="C248" s="11" t="s">
        <v>28</v>
      </c>
      <c r="D248" s="11">
        <v>78</v>
      </c>
      <c r="E248" s="11">
        <v>3</v>
      </c>
      <c r="F248" s="11">
        <v>3.3</v>
      </c>
      <c r="G248" s="13" t="s">
        <v>211</v>
      </c>
      <c r="H248" s="13" t="s">
        <v>45</v>
      </c>
      <c r="I248" s="13">
        <v>13.09375</v>
      </c>
    </row>
    <row r="249" spans="2:9" x14ac:dyDescent="0.25">
      <c r="B249" s="12">
        <v>238</v>
      </c>
      <c r="C249" s="11" t="s">
        <v>28</v>
      </c>
      <c r="D249" s="11">
        <v>79</v>
      </c>
      <c r="E249" s="11">
        <v>0</v>
      </c>
      <c r="F249" s="11">
        <v>0.3</v>
      </c>
      <c r="G249" s="13" t="s">
        <v>214</v>
      </c>
      <c r="H249" s="13" t="s">
        <v>45</v>
      </c>
      <c r="I249" s="13">
        <v>13.09375</v>
      </c>
    </row>
    <row r="250" spans="2:9" x14ac:dyDescent="0.25">
      <c r="B250" s="12">
        <v>238</v>
      </c>
      <c r="C250" s="11" t="s">
        <v>28</v>
      </c>
      <c r="D250" s="11">
        <v>82</v>
      </c>
      <c r="E250" s="11">
        <v>7.6</v>
      </c>
      <c r="F250" s="11">
        <v>7.9</v>
      </c>
      <c r="G250" s="13" t="s">
        <v>145</v>
      </c>
      <c r="H250" s="13" t="s">
        <v>45</v>
      </c>
      <c r="I250" s="13">
        <v>13.09375</v>
      </c>
    </row>
    <row r="251" spans="2:9" x14ac:dyDescent="0.25">
      <c r="B251" s="12">
        <v>238</v>
      </c>
      <c r="C251" s="11" t="s">
        <v>31</v>
      </c>
      <c r="D251" s="11">
        <v>93</v>
      </c>
      <c r="E251" s="11">
        <v>0</v>
      </c>
      <c r="F251" s="11">
        <v>0.3</v>
      </c>
      <c r="G251" s="13" t="s">
        <v>215</v>
      </c>
      <c r="H251" s="13" t="s">
        <v>58</v>
      </c>
      <c r="I251" s="13">
        <v>13.09375</v>
      </c>
    </row>
    <row r="252" spans="2:9" x14ac:dyDescent="0.25">
      <c r="B252" s="12">
        <v>238</v>
      </c>
      <c r="C252" s="11" t="s">
        <v>32</v>
      </c>
      <c r="D252" s="11">
        <v>378</v>
      </c>
      <c r="E252" s="11">
        <v>2.2000000000000002</v>
      </c>
      <c r="F252" s="11">
        <v>2.5</v>
      </c>
      <c r="G252" s="13" t="s">
        <v>216</v>
      </c>
      <c r="H252" s="13" t="s">
        <v>47</v>
      </c>
      <c r="I252" s="13">
        <v>13.09375</v>
      </c>
    </row>
    <row r="253" spans="2:9" x14ac:dyDescent="0.25">
      <c r="B253" s="12">
        <v>244</v>
      </c>
      <c r="C253" s="11" t="s">
        <v>28</v>
      </c>
      <c r="D253" s="11">
        <v>21</v>
      </c>
      <c r="E253" s="11">
        <v>11.9</v>
      </c>
      <c r="F253" s="11">
        <v>12.2</v>
      </c>
      <c r="G253" s="13" t="s">
        <v>131</v>
      </c>
      <c r="H253" s="13" t="s">
        <v>45</v>
      </c>
      <c r="I253" s="13">
        <v>12.984375</v>
      </c>
    </row>
    <row r="254" spans="2:9" x14ac:dyDescent="0.25">
      <c r="B254" s="12">
        <v>244</v>
      </c>
      <c r="C254" s="11" t="s">
        <v>28</v>
      </c>
      <c r="D254" s="11">
        <v>28</v>
      </c>
      <c r="E254" s="11">
        <v>10.3</v>
      </c>
      <c r="F254" s="11">
        <v>10.6</v>
      </c>
      <c r="G254" s="13" t="s">
        <v>217</v>
      </c>
      <c r="H254" s="13" t="s">
        <v>45</v>
      </c>
      <c r="I254" s="13">
        <v>12.984375</v>
      </c>
    </row>
    <row r="255" spans="2:9" x14ac:dyDescent="0.25">
      <c r="B255" s="12">
        <v>244</v>
      </c>
      <c r="C255" s="11" t="s">
        <v>28</v>
      </c>
      <c r="D255" s="11">
        <v>46</v>
      </c>
      <c r="E255" s="11">
        <v>7.4</v>
      </c>
      <c r="F255" s="11">
        <v>7.7</v>
      </c>
      <c r="G255" s="13" t="s">
        <v>180</v>
      </c>
      <c r="H255" s="13" t="s">
        <v>45</v>
      </c>
      <c r="I255" s="13">
        <v>12.984375</v>
      </c>
    </row>
    <row r="256" spans="2:9" x14ac:dyDescent="0.25">
      <c r="B256" s="12">
        <v>244</v>
      </c>
      <c r="C256" s="11" t="s">
        <v>259</v>
      </c>
      <c r="D256" s="11">
        <v>79050</v>
      </c>
      <c r="E256" s="11">
        <v>0.2</v>
      </c>
      <c r="F256" s="11">
        <v>0.5</v>
      </c>
      <c r="G256" s="13" t="s">
        <v>218</v>
      </c>
      <c r="H256" s="13" t="s">
        <v>58</v>
      </c>
      <c r="I256" s="13">
        <v>12.984375</v>
      </c>
    </row>
    <row r="257" spans="2:9" x14ac:dyDescent="0.25">
      <c r="B257" s="12">
        <v>244</v>
      </c>
      <c r="C257" s="11" t="s">
        <v>30</v>
      </c>
      <c r="D257" s="11">
        <v>36</v>
      </c>
      <c r="E257" s="11">
        <v>1.3</v>
      </c>
      <c r="F257" s="11">
        <v>1.6</v>
      </c>
      <c r="G257" s="13" t="s">
        <v>190</v>
      </c>
      <c r="H257" s="13" t="s">
        <v>58</v>
      </c>
      <c r="I257" s="13">
        <v>12.984375</v>
      </c>
    </row>
    <row r="258" spans="2:9" x14ac:dyDescent="0.25">
      <c r="B258" s="12">
        <v>249</v>
      </c>
      <c r="C258" s="11" t="s">
        <v>28</v>
      </c>
      <c r="D258" s="11">
        <v>62</v>
      </c>
      <c r="E258" s="11">
        <v>7.3</v>
      </c>
      <c r="F258" s="11">
        <v>7.6</v>
      </c>
      <c r="G258" s="13" t="s">
        <v>219</v>
      </c>
      <c r="H258" s="13" t="s">
        <v>45</v>
      </c>
      <c r="I258" s="13">
        <v>12.875</v>
      </c>
    </row>
    <row r="259" spans="2:9" x14ac:dyDescent="0.25">
      <c r="B259" s="12">
        <v>249</v>
      </c>
      <c r="C259" s="11" t="s">
        <v>31</v>
      </c>
      <c r="D259" s="11">
        <v>446</v>
      </c>
      <c r="E259" s="11">
        <v>0.5</v>
      </c>
      <c r="F259" s="11">
        <v>0.8</v>
      </c>
      <c r="G259" s="13" t="s">
        <v>151</v>
      </c>
      <c r="H259" s="13" t="s">
        <v>58</v>
      </c>
      <c r="I259" s="13">
        <v>12.875</v>
      </c>
    </row>
    <row r="260" spans="2:9" x14ac:dyDescent="0.25">
      <c r="B260" s="12">
        <v>251</v>
      </c>
      <c r="C260" s="11" t="s">
        <v>28</v>
      </c>
      <c r="D260" s="11">
        <v>21</v>
      </c>
      <c r="E260" s="11">
        <v>16.600000000000001</v>
      </c>
      <c r="F260" s="11">
        <v>16.899999999999999</v>
      </c>
      <c r="G260" s="13" t="s">
        <v>131</v>
      </c>
      <c r="H260" s="13" t="s">
        <v>45</v>
      </c>
      <c r="I260" s="13">
        <v>12.546875</v>
      </c>
    </row>
    <row r="261" spans="2:9" x14ac:dyDescent="0.25">
      <c r="B261" s="12">
        <v>251</v>
      </c>
      <c r="C261" s="11" t="s">
        <v>28</v>
      </c>
      <c r="D261" s="11">
        <v>68</v>
      </c>
      <c r="E261" s="11">
        <v>1.1000000000000001</v>
      </c>
      <c r="F261" s="11">
        <v>1.4</v>
      </c>
      <c r="G261" s="13" t="s">
        <v>188</v>
      </c>
      <c r="H261" s="13" t="s">
        <v>45</v>
      </c>
      <c r="I261" s="13">
        <v>12.546875</v>
      </c>
    </row>
    <row r="262" spans="2:9" x14ac:dyDescent="0.25">
      <c r="B262" s="12">
        <v>251</v>
      </c>
      <c r="C262" s="11" t="s">
        <v>28</v>
      </c>
      <c r="D262" s="11">
        <v>90</v>
      </c>
      <c r="E262" s="11">
        <v>9.6999999999999993</v>
      </c>
      <c r="F262" s="11">
        <v>10</v>
      </c>
      <c r="G262" s="13" t="s">
        <v>161</v>
      </c>
      <c r="H262" s="13" t="s">
        <v>45</v>
      </c>
      <c r="I262" s="13">
        <v>12.546875</v>
      </c>
    </row>
    <row r="263" spans="2:9" x14ac:dyDescent="0.25">
      <c r="B263" s="12">
        <v>251</v>
      </c>
      <c r="C263" s="11" t="s">
        <v>28</v>
      </c>
      <c r="D263" s="11">
        <v>103</v>
      </c>
      <c r="E263" s="11">
        <v>0.5</v>
      </c>
      <c r="F263" s="11">
        <v>0.8</v>
      </c>
      <c r="G263" s="13" t="s">
        <v>170</v>
      </c>
      <c r="H263" s="13" t="s">
        <v>45</v>
      </c>
      <c r="I263" s="13">
        <v>12.546875</v>
      </c>
    </row>
    <row r="264" spans="2:9" x14ac:dyDescent="0.25">
      <c r="B264" s="12">
        <v>251</v>
      </c>
      <c r="C264" s="11" t="s">
        <v>31</v>
      </c>
      <c r="D264" s="11">
        <v>2204</v>
      </c>
      <c r="E264" s="11">
        <v>0.9</v>
      </c>
      <c r="F264" s="11">
        <v>1.2</v>
      </c>
      <c r="G264" s="13" t="s">
        <v>155</v>
      </c>
      <c r="H264" s="13" t="s">
        <v>58</v>
      </c>
      <c r="I264" s="13">
        <v>12.546875</v>
      </c>
    </row>
    <row r="265" spans="2:9" x14ac:dyDescent="0.25">
      <c r="B265" s="12">
        <v>251</v>
      </c>
      <c r="C265" s="11" t="s">
        <v>29</v>
      </c>
      <c r="D265" s="11">
        <v>39</v>
      </c>
      <c r="E265" s="11">
        <v>0.9</v>
      </c>
      <c r="F265" s="11">
        <v>1.2</v>
      </c>
      <c r="G265" s="13" t="s">
        <v>118</v>
      </c>
      <c r="H265" s="13" t="s">
        <v>58</v>
      </c>
      <c r="I265" s="13">
        <v>12.546875</v>
      </c>
    </row>
    <row r="266" spans="2:9" x14ac:dyDescent="0.25">
      <c r="B266" s="12">
        <v>251</v>
      </c>
      <c r="C266" s="11" t="s">
        <v>30</v>
      </c>
      <c r="D266" s="11">
        <v>36</v>
      </c>
      <c r="E266" s="11">
        <v>14.8</v>
      </c>
      <c r="F266" s="11">
        <v>15.1</v>
      </c>
      <c r="G266" s="13" t="s">
        <v>190</v>
      </c>
      <c r="H266" s="13" t="s">
        <v>58</v>
      </c>
      <c r="I266" s="13">
        <v>12.546875</v>
      </c>
    </row>
    <row r="267" spans="2:9" x14ac:dyDescent="0.25">
      <c r="B267" s="12">
        <v>258</v>
      </c>
      <c r="C267" s="11" t="s">
        <v>28</v>
      </c>
      <c r="D267" s="11">
        <v>80</v>
      </c>
      <c r="E267" s="11">
        <v>2.2999999999999998</v>
      </c>
      <c r="F267" s="11">
        <v>2.6</v>
      </c>
      <c r="G267" s="13" t="s">
        <v>162</v>
      </c>
      <c r="H267" s="13" t="s">
        <v>45</v>
      </c>
      <c r="I267" s="13">
        <v>12.4375</v>
      </c>
    </row>
    <row r="268" spans="2:9" x14ac:dyDescent="0.25">
      <c r="B268" s="12">
        <v>258</v>
      </c>
      <c r="C268" s="11" t="s">
        <v>28</v>
      </c>
      <c r="D268" s="11">
        <v>123</v>
      </c>
      <c r="E268" s="11">
        <v>0.3</v>
      </c>
      <c r="F268" s="11">
        <v>0.6</v>
      </c>
      <c r="G268" s="13" t="s">
        <v>220</v>
      </c>
      <c r="H268" s="13" t="s">
        <v>45</v>
      </c>
      <c r="I268" s="13">
        <v>12.4375</v>
      </c>
    </row>
    <row r="269" spans="2:9" x14ac:dyDescent="0.25">
      <c r="B269" s="12">
        <v>260</v>
      </c>
      <c r="C269" s="11" t="s">
        <v>28</v>
      </c>
      <c r="D269" s="11">
        <v>81</v>
      </c>
      <c r="E269" s="11">
        <v>0.4</v>
      </c>
      <c r="F269" s="11">
        <v>0.7</v>
      </c>
      <c r="G269" s="13" t="s">
        <v>148</v>
      </c>
      <c r="H269" s="13" t="s">
        <v>45</v>
      </c>
      <c r="I269" s="13">
        <v>12</v>
      </c>
    </row>
    <row r="270" spans="2:9" x14ac:dyDescent="0.25">
      <c r="B270" s="12">
        <v>261</v>
      </c>
      <c r="C270" s="11" t="s">
        <v>28</v>
      </c>
      <c r="D270" s="11">
        <v>15</v>
      </c>
      <c r="E270" s="11">
        <v>0</v>
      </c>
      <c r="F270" s="11">
        <v>0.3</v>
      </c>
      <c r="G270" s="13" t="s">
        <v>168</v>
      </c>
      <c r="H270" s="13" t="s">
        <v>45</v>
      </c>
      <c r="I270" s="13">
        <v>11.984375</v>
      </c>
    </row>
    <row r="271" spans="2:9" x14ac:dyDescent="0.25">
      <c r="B271" s="12">
        <v>261</v>
      </c>
      <c r="C271" s="11" t="s">
        <v>28</v>
      </c>
      <c r="D271" s="11">
        <v>85</v>
      </c>
      <c r="E271" s="11">
        <v>2.4</v>
      </c>
      <c r="F271" s="11">
        <v>2.7</v>
      </c>
      <c r="G271" s="13" t="s">
        <v>172</v>
      </c>
      <c r="H271" s="13" t="s">
        <v>45</v>
      </c>
      <c r="I271" s="13">
        <v>11.984375</v>
      </c>
    </row>
    <row r="272" spans="2:9" x14ac:dyDescent="0.25">
      <c r="B272" s="12">
        <v>261</v>
      </c>
      <c r="C272" s="11" t="s">
        <v>30</v>
      </c>
      <c r="D272" s="11">
        <v>36</v>
      </c>
      <c r="E272" s="11">
        <v>0.3</v>
      </c>
      <c r="F272" s="11">
        <v>0.6</v>
      </c>
      <c r="G272" s="13" t="s">
        <v>190</v>
      </c>
      <c r="H272" s="13" t="s">
        <v>58</v>
      </c>
      <c r="I272" s="13">
        <v>11.984375</v>
      </c>
    </row>
    <row r="273" spans="2:9" x14ac:dyDescent="0.25">
      <c r="B273" s="12">
        <v>264</v>
      </c>
      <c r="C273" s="11" t="s">
        <v>28</v>
      </c>
      <c r="D273" s="11">
        <v>21</v>
      </c>
      <c r="E273" s="11">
        <v>13.1</v>
      </c>
      <c r="F273" s="11">
        <v>13.4</v>
      </c>
      <c r="G273" s="13" t="s">
        <v>131</v>
      </c>
      <c r="H273" s="13" t="s">
        <v>45</v>
      </c>
      <c r="I273" s="13">
        <v>11.546875</v>
      </c>
    </row>
    <row r="274" spans="2:9" x14ac:dyDescent="0.25">
      <c r="B274" s="12">
        <v>264</v>
      </c>
      <c r="C274" s="11" t="s">
        <v>28</v>
      </c>
      <c r="D274" s="11">
        <v>62</v>
      </c>
      <c r="E274" s="11">
        <v>4.4000000000000004</v>
      </c>
      <c r="F274" s="11">
        <v>4.7</v>
      </c>
      <c r="G274" s="13" t="s">
        <v>173</v>
      </c>
      <c r="H274" s="13" t="s">
        <v>45</v>
      </c>
      <c r="I274" s="13">
        <v>11.546875</v>
      </c>
    </row>
    <row r="275" spans="2:9" x14ac:dyDescent="0.25">
      <c r="B275" s="12">
        <v>264</v>
      </c>
      <c r="C275" s="11" t="s">
        <v>28</v>
      </c>
      <c r="D275" s="11">
        <v>90</v>
      </c>
      <c r="E275" s="11">
        <v>2.7</v>
      </c>
      <c r="F275" s="11">
        <v>3</v>
      </c>
      <c r="G275" s="13" t="s">
        <v>161</v>
      </c>
      <c r="H275" s="13" t="s">
        <v>45</v>
      </c>
      <c r="I275" s="13">
        <v>11.546875</v>
      </c>
    </row>
    <row r="276" spans="2:9" x14ac:dyDescent="0.25">
      <c r="B276" s="12">
        <v>264</v>
      </c>
      <c r="C276" s="11" t="s">
        <v>31</v>
      </c>
      <c r="D276" s="11">
        <v>142</v>
      </c>
      <c r="E276" s="11">
        <v>0</v>
      </c>
      <c r="F276" s="11">
        <v>0.3</v>
      </c>
      <c r="G276" s="13" t="s">
        <v>221</v>
      </c>
      <c r="H276" s="13" t="s">
        <v>58</v>
      </c>
      <c r="I276" s="13">
        <v>11.546875</v>
      </c>
    </row>
    <row r="277" spans="2:9" x14ac:dyDescent="0.25">
      <c r="B277" s="12">
        <v>264</v>
      </c>
      <c r="C277" s="11" t="s">
        <v>29</v>
      </c>
      <c r="D277" s="11">
        <v>39</v>
      </c>
      <c r="E277" s="11">
        <v>12.4</v>
      </c>
      <c r="F277" s="11">
        <v>12.7</v>
      </c>
      <c r="G277" s="13" t="s">
        <v>118</v>
      </c>
      <c r="H277" s="13" t="s">
        <v>58</v>
      </c>
      <c r="I277" s="13">
        <v>11.546875</v>
      </c>
    </row>
    <row r="278" spans="2:9" x14ac:dyDescent="0.25">
      <c r="B278" s="12">
        <v>264</v>
      </c>
      <c r="C278" s="11" t="s">
        <v>29</v>
      </c>
      <c r="D278" s="11">
        <v>259</v>
      </c>
      <c r="E278" s="11">
        <v>0.4</v>
      </c>
      <c r="F278" s="11">
        <v>0.7</v>
      </c>
      <c r="G278" s="13" t="s">
        <v>222</v>
      </c>
      <c r="H278" s="13" t="s">
        <v>58</v>
      </c>
      <c r="I278" s="13">
        <v>11.546875</v>
      </c>
    </row>
    <row r="279" spans="2:9" x14ac:dyDescent="0.25">
      <c r="B279" s="12">
        <v>264</v>
      </c>
      <c r="C279" s="11" t="s">
        <v>29</v>
      </c>
      <c r="D279" s="11">
        <v>416</v>
      </c>
      <c r="E279" s="11">
        <v>12.5</v>
      </c>
      <c r="F279" s="11">
        <v>12.8</v>
      </c>
      <c r="G279" s="13" t="s">
        <v>125</v>
      </c>
      <c r="H279" s="13" t="s">
        <v>58</v>
      </c>
      <c r="I279" s="13">
        <v>11.546875</v>
      </c>
    </row>
    <row r="280" spans="2:9" x14ac:dyDescent="0.25">
      <c r="B280" s="12">
        <v>264</v>
      </c>
      <c r="C280" s="11" t="s">
        <v>29</v>
      </c>
      <c r="D280" s="11">
        <v>416</v>
      </c>
      <c r="E280" s="11">
        <v>3.7</v>
      </c>
      <c r="F280" s="11">
        <v>4</v>
      </c>
      <c r="G280" s="13" t="s">
        <v>194</v>
      </c>
      <c r="H280" s="13" t="s">
        <v>58</v>
      </c>
      <c r="I280" s="13">
        <v>11.546875</v>
      </c>
    </row>
    <row r="281" spans="2:9" x14ac:dyDescent="0.25">
      <c r="B281" s="12">
        <v>272</v>
      </c>
      <c r="C281" s="11" t="s">
        <v>32</v>
      </c>
      <c r="D281" s="11">
        <v>205</v>
      </c>
      <c r="E281" s="11">
        <v>0</v>
      </c>
      <c r="F281" s="11">
        <v>0.3</v>
      </c>
      <c r="G281" s="13" t="s">
        <v>223</v>
      </c>
      <c r="H281" s="13" t="s">
        <v>47</v>
      </c>
      <c r="I281" s="13">
        <v>11.4375</v>
      </c>
    </row>
    <row r="282" spans="2:9" x14ac:dyDescent="0.25">
      <c r="B282" s="12">
        <v>273</v>
      </c>
      <c r="C282" s="11" t="s">
        <v>28</v>
      </c>
      <c r="D282" s="11">
        <v>62</v>
      </c>
      <c r="E282" s="11">
        <v>6.7</v>
      </c>
      <c r="F282" s="11">
        <v>7</v>
      </c>
      <c r="G282" s="13" t="s">
        <v>219</v>
      </c>
      <c r="H282" s="13" t="s">
        <v>45</v>
      </c>
      <c r="I282" s="13">
        <v>10.984375</v>
      </c>
    </row>
    <row r="283" spans="2:9" x14ac:dyDescent="0.25">
      <c r="B283" s="12">
        <v>273</v>
      </c>
      <c r="C283" s="11" t="s">
        <v>28</v>
      </c>
      <c r="D283" s="11">
        <v>93</v>
      </c>
      <c r="E283" s="11">
        <v>0</v>
      </c>
      <c r="F283" s="11">
        <v>0.3</v>
      </c>
      <c r="G283" s="13" t="s">
        <v>181</v>
      </c>
      <c r="H283" s="13" t="s">
        <v>45</v>
      </c>
      <c r="I283" s="13">
        <v>10.984375</v>
      </c>
    </row>
    <row r="284" spans="2:9" x14ac:dyDescent="0.25">
      <c r="B284" s="12">
        <v>273</v>
      </c>
      <c r="C284" s="11" t="s">
        <v>29</v>
      </c>
      <c r="D284" s="11">
        <v>800</v>
      </c>
      <c r="E284" s="11">
        <v>0.1</v>
      </c>
      <c r="F284" s="11">
        <v>0.4</v>
      </c>
      <c r="G284" s="13" t="s">
        <v>139</v>
      </c>
      <c r="H284" s="13" t="s">
        <v>58</v>
      </c>
      <c r="I284" s="13">
        <v>10.984375</v>
      </c>
    </row>
    <row r="285" spans="2:9" x14ac:dyDescent="0.25">
      <c r="B285" s="12">
        <v>276</v>
      </c>
      <c r="C285" s="11" t="s">
        <v>28</v>
      </c>
      <c r="D285" s="11">
        <v>82</v>
      </c>
      <c r="E285" s="11">
        <v>3.6</v>
      </c>
      <c r="F285" s="11">
        <v>3.9</v>
      </c>
      <c r="G285" s="13" t="s">
        <v>145</v>
      </c>
      <c r="H285" s="13" t="s">
        <v>45</v>
      </c>
      <c r="I285" s="13">
        <v>10.875</v>
      </c>
    </row>
    <row r="286" spans="2:9" x14ac:dyDescent="0.25">
      <c r="B286" s="12">
        <v>276</v>
      </c>
      <c r="C286" s="11" t="s">
        <v>28</v>
      </c>
      <c r="D286" s="11">
        <v>106</v>
      </c>
      <c r="E286" s="11">
        <v>0.1</v>
      </c>
      <c r="F286" s="11">
        <v>0.4</v>
      </c>
      <c r="G286" s="13" t="s">
        <v>198</v>
      </c>
      <c r="H286" s="13" t="s">
        <v>45</v>
      </c>
      <c r="I286" s="13">
        <v>10.875</v>
      </c>
    </row>
    <row r="287" spans="2:9" x14ac:dyDescent="0.25">
      <c r="B287" s="12">
        <v>276</v>
      </c>
      <c r="C287" s="11" t="s">
        <v>31</v>
      </c>
      <c r="D287" s="11">
        <v>2201</v>
      </c>
      <c r="E287" s="11">
        <v>0.3</v>
      </c>
      <c r="F287" s="11">
        <v>0.6</v>
      </c>
      <c r="G287" s="13" t="s">
        <v>144</v>
      </c>
      <c r="H287" s="13" t="s">
        <v>58</v>
      </c>
      <c r="I287" s="13">
        <v>10.875</v>
      </c>
    </row>
    <row r="288" spans="2:9" x14ac:dyDescent="0.25">
      <c r="B288" s="12">
        <v>279</v>
      </c>
      <c r="C288" s="11" t="s">
        <v>28</v>
      </c>
      <c r="D288" s="11">
        <v>21</v>
      </c>
      <c r="E288" s="11">
        <v>3.5</v>
      </c>
      <c r="F288" s="11">
        <v>3.8</v>
      </c>
      <c r="G288" s="13" t="s">
        <v>131</v>
      </c>
      <c r="H288" s="13" t="s">
        <v>45</v>
      </c>
      <c r="I288" s="13">
        <v>10.546875</v>
      </c>
    </row>
    <row r="289" spans="2:9" x14ac:dyDescent="0.25">
      <c r="B289" s="12">
        <v>279</v>
      </c>
      <c r="C289" s="11" t="s">
        <v>28</v>
      </c>
      <c r="D289" s="11">
        <v>80</v>
      </c>
      <c r="E289" s="11">
        <v>4.3</v>
      </c>
      <c r="F289" s="11">
        <v>4.5999999999999996</v>
      </c>
      <c r="G289" s="13" t="s">
        <v>162</v>
      </c>
      <c r="H289" s="13" t="s">
        <v>45</v>
      </c>
      <c r="I289" s="13">
        <v>10.546875</v>
      </c>
    </row>
    <row r="290" spans="2:9" x14ac:dyDescent="0.25">
      <c r="B290" s="12">
        <v>279</v>
      </c>
      <c r="C290" s="11" t="s">
        <v>28</v>
      </c>
      <c r="D290" s="11">
        <v>95</v>
      </c>
      <c r="E290" s="11">
        <v>2.2000000000000002</v>
      </c>
      <c r="F290" s="11">
        <v>2.5</v>
      </c>
      <c r="G290" s="13" t="s">
        <v>201</v>
      </c>
      <c r="H290" s="13" t="s">
        <v>45</v>
      </c>
      <c r="I290" s="13">
        <v>10.546875</v>
      </c>
    </row>
    <row r="291" spans="2:9" x14ac:dyDescent="0.25">
      <c r="B291" s="12">
        <v>279</v>
      </c>
      <c r="C291" s="11" t="s">
        <v>31</v>
      </c>
      <c r="D291" s="11">
        <v>2209</v>
      </c>
      <c r="E291" s="11">
        <v>0.5</v>
      </c>
      <c r="F291" s="11">
        <v>0.8</v>
      </c>
      <c r="G291" s="13" t="s">
        <v>150</v>
      </c>
      <c r="H291" s="13" t="s">
        <v>58</v>
      </c>
      <c r="I291" s="13">
        <v>10.546875</v>
      </c>
    </row>
    <row r="292" spans="2:9" x14ac:dyDescent="0.25">
      <c r="B292" s="12">
        <v>279</v>
      </c>
      <c r="C292" s="11" t="s">
        <v>29</v>
      </c>
      <c r="D292" s="11">
        <v>211</v>
      </c>
      <c r="E292" s="11">
        <v>1.1000000000000001</v>
      </c>
      <c r="F292" s="11">
        <v>1.4</v>
      </c>
      <c r="G292" s="13" t="s">
        <v>224</v>
      </c>
      <c r="H292" s="13" t="s">
        <v>58</v>
      </c>
      <c r="I292" s="13">
        <v>10.546875</v>
      </c>
    </row>
    <row r="293" spans="2:9" x14ac:dyDescent="0.25">
      <c r="B293" s="12">
        <v>284</v>
      </c>
      <c r="C293" s="11" t="s">
        <v>31</v>
      </c>
      <c r="D293" s="11">
        <v>2202</v>
      </c>
      <c r="E293" s="11">
        <v>0</v>
      </c>
      <c r="F293" s="11">
        <v>0.3</v>
      </c>
      <c r="G293" s="13" t="s">
        <v>225</v>
      </c>
      <c r="H293" s="13" t="s">
        <v>58</v>
      </c>
      <c r="I293" s="13">
        <v>10.4375</v>
      </c>
    </row>
    <row r="294" spans="2:9" x14ac:dyDescent="0.25">
      <c r="B294" s="12">
        <v>284</v>
      </c>
      <c r="C294" s="11" t="s">
        <v>29</v>
      </c>
      <c r="D294" s="11">
        <v>800</v>
      </c>
      <c r="E294" s="11">
        <v>19.600000000000001</v>
      </c>
      <c r="F294" s="11">
        <v>19.899999999999999</v>
      </c>
      <c r="G294" s="13" t="s">
        <v>151</v>
      </c>
      <c r="H294" s="13" t="s">
        <v>58</v>
      </c>
      <c r="I294" s="13">
        <v>10.4375</v>
      </c>
    </row>
    <row r="295" spans="2:9" x14ac:dyDescent="0.25">
      <c r="B295" s="12">
        <v>284</v>
      </c>
      <c r="C295" s="11" t="s">
        <v>30</v>
      </c>
      <c r="D295" s="11">
        <v>250</v>
      </c>
      <c r="E295" s="11">
        <v>20.6</v>
      </c>
      <c r="F295" s="11">
        <v>20.9</v>
      </c>
      <c r="G295" s="13" t="s">
        <v>129</v>
      </c>
      <c r="H295" s="13" t="s">
        <v>58</v>
      </c>
      <c r="I295" s="13">
        <v>10.4375</v>
      </c>
    </row>
    <row r="296" spans="2:9" x14ac:dyDescent="0.25">
      <c r="B296" s="12">
        <v>287</v>
      </c>
      <c r="C296" s="11" t="s">
        <v>28</v>
      </c>
      <c r="D296" s="11">
        <v>78</v>
      </c>
      <c r="E296" s="11">
        <v>6.6</v>
      </c>
      <c r="F296" s="11">
        <v>6.9</v>
      </c>
      <c r="G296" s="13" t="s">
        <v>211</v>
      </c>
      <c r="H296" s="13" t="s">
        <v>45</v>
      </c>
      <c r="I296" s="13">
        <v>10</v>
      </c>
    </row>
    <row r="297" spans="2:9" x14ac:dyDescent="0.25">
      <c r="B297" s="12">
        <v>287</v>
      </c>
      <c r="C297" s="11" t="s">
        <v>30</v>
      </c>
      <c r="D297" s="11">
        <v>250</v>
      </c>
      <c r="E297" s="11">
        <v>19.8</v>
      </c>
      <c r="F297" s="11">
        <v>20.100000000000001</v>
      </c>
      <c r="G297" s="13" t="s">
        <v>129</v>
      </c>
      <c r="H297" s="13" t="s">
        <v>58</v>
      </c>
      <c r="I297" s="13">
        <v>10</v>
      </c>
    </row>
    <row r="298" spans="2:9" x14ac:dyDescent="0.25">
      <c r="B298" s="12">
        <v>289</v>
      </c>
      <c r="C298" s="11" t="s">
        <v>28</v>
      </c>
      <c r="D298" s="11">
        <v>21</v>
      </c>
      <c r="E298" s="11">
        <v>10.8</v>
      </c>
      <c r="F298" s="11">
        <v>11.1</v>
      </c>
      <c r="G298" s="13" t="s">
        <v>131</v>
      </c>
      <c r="H298" s="13" t="s">
        <v>45</v>
      </c>
      <c r="I298" s="13">
        <v>9.546875</v>
      </c>
    </row>
    <row r="299" spans="2:9" x14ac:dyDescent="0.25">
      <c r="B299" s="12">
        <v>289</v>
      </c>
      <c r="C299" s="11" t="s">
        <v>28</v>
      </c>
      <c r="D299" s="11">
        <v>21</v>
      </c>
      <c r="E299" s="11">
        <v>5.7</v>
      </c>
      <c r="F299" s="11">
        <v>6</v>
      </c>
      <c r="G299" s="13" t="s">
        <v>131</v>
      </c>
      <c r="H299" s="13" t="s">
        <v>45</v>
      </c>
      <c r="I299" s="13">
        <v>9.546875</v>
      </c>
    </row>
    <row r="300" spans="2:9" x14ac:dyDescent="0.25">
      <c r="B300" s="12">
        <v>289</v>
      </c>
      <c r="C300" s="11" t="s">
        <v>28</v>
      </c>
      <c r="D300" s="11">
        <v>37</v>
      </c>
      <c r="E300" s="11">
        <v>2.6</v>
      </c>
      <c r="F300" s="11">
        <v>2.9</v>
      </c>
      <c r="G300" s="13" t="s">
        <v>226</v>
      </c>
      <c r="H300" s="13" t="s">
        <v>45</v>
      </c>
      <c r="I300" s="13">
        <v>9.546875</v>
      </c>
    </row>
    <row r="301" spans="2:9" x14ac:dyDescent="0.25">
      <c r="B301" s="12">
        <v>289</v>
      </c>
      <c r="C301" s="11" t="s">
        <v>28</v>
      </c>
      <c r="D301" s="11">
        <v>46</v>
      </c>
      <c r="E301" s="11">
        <v>6.7</v>
      </c>
      <c r="F301" s="11">
        <v>7</v>
      </c>
      <c r="G301" s="13" t="s">
        <v>180</v>
      </c>
      <c r="H301" s="13" t="s">
        <v>45</v>
      </c>
      <c r="I301" s="13">
        <v>9.546875</v>
      </c>
    </row>
    <row r="302" spans="2:9" x14ac:dyDescent="0.25">
      <c r="B302" s="12">
        <v>289</v>
      </c>
      <c r="C302" s="11" t="s">
        <v>28</v>
      </c>
      <c r="D302" s="11">
        <v>85</v>
      </c>
      <c r="E302" s="11">
        <v>1.2</v>
      </c>
      <c r="F302" s="11">
        <v>1.5</v>
      </c>
      <c r="G302" s="13" t="s">
        <v>172</v>
      </c>
      <c r="H302" s="13" t="s">
        <v>45</v>
      </c>
      <c r="I302" s="13">
        <v>9.546875</v>
      </c>
    </row>
    <row r="303" spans="2:9" x14ac:dyDescent="0.25">
      <c r="B303" s="12">
        <v>289</v>
      </c>
      <c r="C303" s="11" t="s">
        <v>28</v>
      </c>
      <c r="D303" s="11">
        <v>85</v>
      </c>
      <c r="E303" s="11">
        <v>3</v>
      </c>
      <c r="F303" s="11">
        <v>3.3</v>
      </c>
      <c r="G303" s="13" t="s">
        <v>172</v>
      </c>
      <c r="H303" s="13" t="s">
        <v>45</v>
      </c>
      <c r="I303" s="13">
        <v>9.546875</v>
      </c>
    </row>
    <row r="304" spans="2:9" x14ac:dyDescent="0.25">
      <c r="B304" s="12">
        <v>289</v>
      </c>
      <c r="C304" s="11" t="s">
        <v>28</v>
      </c>
      <c r="D304" s="11">
        <v>102</v>
      </c>
      <c r="E304" s="11">
        <v>3</v>
      </c>
      <c r="F304" s="11">
        <v>3.3</v>
      </c>
      <c r="G304" s="13" t="s">
        <v>157</v>
      </c>
      <c r="H304" s="13" t="s">
        <v>45</v>
      </c>
      <c r="I304" s="13">
        <v>9.546875</v>
      </c>
    </row>
    <row r="305" spans="2:9" x14ac:dyDescent="0.25">
      <c r="B305" s="12">
        <v>289</v>
      </c>
      <c r="C305" s="11" t="s">
        <v>28</v>
      </c>
      <c r="D305" s="11">
        <v>102</v>
      </c>
      <c r="E305" s="11">
        <v>4.9000000000000004</v>
      </c>
      <c r="F305" s="11">
        <v>5.2</v>
      </c>
      <c r="G305" s="13" t="s">
        <v>157</v>
      </c>
      <c r="H305" s="13" t="s">
        <v>45</v>
      </c>
      <c r="I305" s="13">
        <v>9.546875</v>
      </c>
    </row>
    <row r="306" spans="2:9" x14ac:dyDescent="0.25">
      <c r="B306" s="12">
        <v>289</v>
      </c>
      <c r="C306" s="11" t="s">
        <v>31</v>
      </c>
      <c r="D306" s="11">
        <v>365</v>
      </c>
      <c r="E306" s="11">
        <v>0</v>
      </c>
      <c r="F306" s="11">
        <v>0.3</v>
      </c>
      <c r="G306" s="13" t="s">
        <v>227</v>
      </c>
      <c r="H306" s="13" t="s">
        <v>58</v>
      </c>
      <c r="I306" s="13">
        <v>9.546875</v>
      </c>
    </row>
    <row r="307" spans="2:9" x14ac:dyDescent="0.25">
      <c r="B307" s="12">
        <v>289</v>
      </c>
      <c r="C307" s="11" t="s">
        <v>29</v>
      </c>
      <c r="D307" s="11">
        <v>259</v>
      </c>
      <c r="E307" s="11">
        <v>1.8</v>
      </c>
      <c r="F307" s="11">
        <v>2.1</v>
      </c>
      <c r="G307" s="13" t="s">
        <v>154</v>
      </c>
      <c r="H307" s="13" t="s">
        <v>58</v>
      </c>
      <c r="I307" s="13">
        <v>9.546875</v>
      </c>
    </row>
    <row r="308" spans="2:9" x14ac:dyDescent="0.25">
      <c r="B308" s="12">
        <v>299</v>
      </c>
      <c r="C308" s="11" t="s">
        <v>28</v>
      </c>
      <c r="D308" s="11">
        <v>80</v>
      </c>
      <c r="E308" s="11">
        <v>3</v>
      </c>
      <c r="F308" s="11">
        <v>3.3</v>
      </c>
      <c r="G308" s="13" t="s">
        <v>195</v>
      </c>
      <c r="H308" s="13" t="s">
        <v>45</v>
      </c>
      <c r="I308" s="13">
        <v>9.4375</v>
      </c>
    </row>
    <row r="309" spans="2:9" x14ac:dyDescent="0.25">
      <c r="B309" s="12">
        <v>299</v>
      </c>
      <c r="C309" s="11" t="s">
        <v>29</v>
      </c>
      <c r="D309" s="11">
        <v>800</v>
      </c>
      <c r="E309" s="11">
        <v>19.5</v>
      </c>
      <c r="F309" s="11">
        <v>19.8</v>
      </c>
      <c r="G309" s="13" t="s">
        <v>151</v>
      </c>
      <c r="H309" s="13" t="s">
        <v>58</v>
      </c>
      <c r="I309" s="13">
        <v>9.4375</v>
      </c>
    </row>
    <row r="310" spans="2:9" x14ac:dyDescent="0.25">
      <c r="B310" s="12">
        <v>301</v>
      </c>
      <c r="C310" s="11" t="s">
        <v>30</v>
      </c>
      <c r="D310" s="11">
        <v>250</v>
      </c>
      <c r="E310" s="11">
        <v>20</v>
      </c>
      <c r="F310" s="11">
        <v>20.3</v>
      </c>
      <c r="G310" s="13" t="s">
        <v>129</v>
      </c>
      <c r="H310" s="13" t="s">
        <v>58</v>
      </c>
      <c r="I310" s="13">
        <v>9</v>
      </c>
    </row>
    <row r="311" spans="2:9" x14ac:dyDescent="0.25">
      <c r="B311" s="12">
        <v>302</v>
      </c>
      <c r="C311" s="11" t="s">
        <v>28</v>
      </c>
      <c r="D311" s="11">
        <v>21</v>
      </c>
      <c r="E311" s="11">
        <v>14.7</v>
      </c>
      <c r="F311" s="11">
        <v>15</v>
      </c>
      <c r="G311" s="13" t="s">
        <v>131</v>
      </c>
      <c r="H311" s="13" t="s">
        <v>45</v>
      </c>
      <c r="I311" s="13">
        <v>8.546875</v>
      </c>
    </row>
    <row r="312" spans="2:9" x14ac:dyDescent="0.25">
      <c r="B312" s="12">
        <v>302</v>
      </c>
      <c r="C312" s="11" t="s">
        <v>28</v>
      </c>
      <c r="D312" s="11">
        <v>21</v>
      </c>
      <c r="E312" s="11">
        <v>2.9</v>
      </c>
      <c r="F312" s="11">
        <v>3.2</v>
      </c>
      <c r="G312" s="13" t="s">
        <v>131</v>
      </c>
      <c r="H312" s="13" t="s">
        <v>45</v>
      </c>
      <c r="I312" s="13">
        <v>8.546875</v>
      </c>
    </row>
    <row r="313" spans="2:9" x14ac:dyDescent="0.25">
      <c r="B313" s="12">
        <v>302</v>
      </c>
      <c r="C313" s="11" t="s">
        <v>28</v>
      </c>
      <c r="D313" s="11">
        <v>30</v>
      </c>
      <c r="E313" s="11">
        <v>3.5</v>
      </c>
      <c r="F313" s="11">
        <v>3.8</v>
      </c>
      <c r="G313" s="13" t="s">
        <v>176</v>
      </c>
      <c r="H313" s="13" t="s">
        <v>45</v>
      </c>
      <c r="I313" s="13">
        <v>8.546875</v>
      </c>
    </row>
    <row r="314" spans="2:9" x14ac:dyDescent="0.25">
      <c r="B314" s="12">
        <v>302</v>
      </c>
      <c r="C314" s="11" t="s">
        <v>28</v>
      </c>
      <c r="D314" s="11">
        <v>62</v>
      </c>
      <c r="E314" s="11">
        <v>0</v>
      </c>
      <c r="F314" s="11">
        <v>0.3</v>
      </c>
      <c r="G314" s="13" t="s">
        <v>228</v>
      </c>
      <c r="H314" s="13" t="s">
        <v>45</v>
      </c>
      <c r="I314" s="13">
        <v>8.546875</v>
      </c>
    </row>
    <row r="315" spans="2:9" x14ac:dyDescent="0.25">
      <c r="B315" s="12">
        <v>302</v>
      </c>
      <c r="C315" s="11" t="s">
        <v>28</v>
      </c>
      <c r="D315" s="11">
        <v>62</v>
      </c>
      <c r="E315" s="11">
        <v>5.0999999999999996</v>
      </c>
      <c r="F315" s="11">
        <v>5.4</v>
      </c>
      <c r="G315" s="13" t="s">
        <v>219</v>
      </c>
      <c r="H315" s="13" t="s">
        <v>45</v>
      </c>
      <c r="I315" s="13">
        <v>8.546875</v>
      </c>
    </row>
    <row r="316" spans="2:9" x14ac:dyDescent="0.25">
      <c r="B316" s="12">
        <v>302</v>
      </c>
      <c r="C316" s="11" t="s">
        <v>28</v>
      </c>
      <c r="D316" s="11">
        <v>62</v>
      </c>
      <c r="E316" s="11">
        <v>5.4</v>
      </c>
      <c r="F316" s="11">
        <v>5.7</v>
      </c>
      <c r="G316" s="13" t="s">
        <v>219</v>
      </c>
      <c r="H316" s="13" t="s">
        <v>45</v>
      </c>
      <c r="I316" s="13">
        <v>8.546875</v>
      </c>
    </row>
    <row r="317" spans="2:9" x14ac:dyDescent="0.25">
      <c r="B317" s="12">
        <v>302</v>
      </c>
      <c r="C317" s="11" t="s">
        <v>28</v>
      </c>
      <c r="D317" s="11">
        <v>66</v>
      </c>
      <c r="E317" s="11">
        <v>5.4</v>
      </c>
      <c r="F317" s="11">
        <v>5.7</v>
      </c>
      <c r="G317" s="13" t="s">
        <v>178</v>
      </c>
      <c r="H317" s="13" t="s">
        <v>45</v>
      </c>
      <c r="I317" s="13">
        <v>8.546875</v>
      </c>
    </row>
    <row r="318" spans="2:9" x14ac:dyDescent="0.25">
      <c r="B318" s="12">
        <v>302</v>
      </c>
      <c r="C318" s="11" t="s">
        <v>28</v>
      </c>
      <c r="D318" s="11">
        <v>68</v>
      </c>
      <c r="E318" s="11">
        <v>3.2</v>
      </c>
      <c r="F318" s="11">
        <v>3.5</v>
      </c>
      <c r="G318" s="13" t="s">
        <v>188</v>
      </c>
      <c r="H318" s="13" t="s">
        <v>45</v>
      </c>
      <c r="I318" s="13">
        <v>8.546875</v>
      </c>
    </row>
    <row r="319" spans="2:9" x14ac:dyDescent="0.25">
      <c r="B319" s="12">
        <v>302</v>
      </c>
      <c r="C319" s="11" t="s">
        <v>28</v>
      </c>
      <c r="D319" s="11">
        <v>80</v>
      </c>
      <c r="E319" s="11">
        <v>5.7</v>
      </c>
      <c r="F319" s="11">
        <v>6</v>
      </c>
      <c r="G319" s="13" t="s">
        <v>162</v>
      </c>
      <c r="H319" s="13" t="s">
        <v>45</v>
      </c>
      <c r="I319" s="13">
        <v>8.546875</v>
      </c>
    </row>
    <row r="320" spans="2:9" x14ac:dyDescent="0.25">
      <c r="B320" s="12">
        <v>302</v>
      </c>
      <c r="C320" s="11" t="s">
        <v>28</v>
      </c>
      <c r="D320" s="11">
        <v>82</v>
      </c>
      <c r="E320" s="11">
        <v>2.2000000000000002</v>
      </c>
      <c r="F320" s="11">
        <v>2.5</v>
      </c>
      <c r="G320" s="13" t="s">
        <v>145</v>
      </c>
      <c r="H320" s="13" t="s">
        <v>45</v>
      </c>
      <c r="I320" s="13">
        <v>8.546875</v>
      </c>
    </row>
    <row r="321" spans="2:9" x14ac:dyDescent="0.25">
      <c r="B321" s="12">
        <v>302</v>
      </c>
      <c r="C321" s="11" t="s">
        <v>28</v>
      </c>
      <c r="D321" s="11">
        <v>85</v>
      </c>
      <c r="E321" s="11">
        <v>2.1</v>
      </c>
      <c r="F321" s="11">
        <v>2.4</v>
      </c>
      <c r="G321" s="13" t="s">
        <v>172</v>
      </c>
      <c r="H321" s="13" t="s">
        <v>45</v>
      </c>
      <c r="I321" s="13">
        <v>8.546875</v>
      </c>
    </row>
    <row r="322" spans="2:9" x14ac:dyDescent="0.25">
      <c r="B322" s="12">
        <v>302</v>
      </c>
      <c r="C322" s="11" t="s">
        <v>28</v>
      </c>
      <c r="D322" s="11">
        <v>85</v>
      </c>
      <c r="E322" s="11">
        <v>3.3</v>
      </c>
      <c r="F322" s="11">
        <v>3.6</v>
      </c>
      <c r="G322" s="13" t="s">
        <v>172</v>
      </c>
      <c r="H322" s="13" t="s">
        <v>45</v>
      </c>
      <c r="I322" s="13">
        <v>8.546875</v>
      </c>
    </row>
    <row r="323" spans="2:9" x14ac:dyDescent="0.25">
      <c r="B323" s="12">
        <v>302</v>
      </c>
      <c r="C323" s="11" t="s">
        <v>28</v>
      </c>
      <c r="D323" s="11">
        <v>85</v>
      </c>
      <c r="E323" s="11">
        <v>4.0999999999999996</v>
      </c>
      <c r="F323" s="11">
        <v>4.4000000000000004</v>
      </c>
      <c r="G323" s="13" t="s">
        <v>172</v>
      </c>
      <c r="H323" s="13" t="s">
        <v>45</v>
      </c>
      <c r="I323" s="13">
        <v>8.546875</v>
      </c>
    </row>
    <row r="324" spans="2:9" x14ac:dyDescent="0.25">
      <c r="B324" s="12">
        <v>302</v>
      </c>
      <c r="C324" s="11" t="s">
        <v>28</v>
      </c>
      <c r="D324" s="11">
        <v>86</v>
      </c>
      <c r="E324" s="11">
        <v>4.5999999999999996</v>
      </c>
      <c r="F324" s="11">
        <v>4.9000000000000004</v>
      </c>
      <c r="G324" s="13" t="s">
        <v>207</v>
      </c>
      <c r="H324" s="13" t="s">
        <v>45</v>
      </c>
      <c r="I324" s="13">
        <v>8.546875</v>
      </c>
    </row>
    <row r="325" spans="2:9" x14ac:dyDescent="0.25">
      <c r="B325" s="12">
        <v>302</v>
      </c>
      <c r="C325" s="11" t="s">
        <v>28</v>
      </c>
      <c r="D325" s="11">
        <v>99</v>
      </c>
      <c r="E325" s="11">
        <v>3.1</v>
      </c>
      <c r="F325" s="11">
        <v>3.4</v>
      </c>
      <c r="G325" s="13" t="s">
        <v>183</v>
      </c>
      <c r="H325" s="13" t="s">
        <v>45</v>
      </c>
      <c r="I325" s="13">
        <v>8.546875</v>
      </c>
    </row>
    <row r="326" spans="2:9" x14ac:dyDescent="0.25">
      <c r="B326" s="12">
        <v>302</v>
      </c>
      <c r="C326" s="11" t="s">
        <v>28</v>
      </c>
      <c r="D326" s="11">
        <v>102</v>
      </c>
      <c r="E326" s="11">
        <v>2.2000000000000002</v>
      </c>
      <c r="F326" s="11">
        <v>2.5</v>
      </c>
      <c r="G326" s="13" t="s">
        <v>157</v>
      </c>
      <c r="H326" s="13" t="s">
        <v>45</v>
      </c>
      <c r="I326" s="13">
        <v>8.546875</v>
      </c>
    </row>
    <row r="327" spans="2:9" x14ac:dyDescent="0.25">
      <c r="B327" s="12">
        <v>302</v>
      </c>
      <c r="C327" s="11" t="s">
        <v>28</v>
      </c>
      <c r="D327" s="11">
        <v>102</v>
      </c>
      <c r="E327" s="11">
        <v>6.9</v>
      </c>
      <c r="F327" s="11">
        <v>7.2</v>
      </c>
      <c r="G327" s="13" t="s">
        <v>229</v>
      </c>
      <c r="H327" s="13" t="s">
        <v>45</v>
      </c>
      <c r="I327" s="13">
        <v>8.546875</v>
      </c>
    </row>
    <row r="328" spans="2:9" x14ac:dyDescent="0.25">
      <c r="B328" s="12">
        <v>302</v>
      </c>
      <c r="C328" s="11" t="s">
        <v>31</v>
      </c>
      <c r="D328" s="11">
        <v>2203</v>
      </c>
      <c r="E328" s="11">
        <v>0.3</v>
      </c>
      <c r="F328" s="11">
        <v>0.6</v>
      </c>
      <c r="G328" s="13" t="s">
        <v>156</v>
      </c>
      <c r="H328" s="13" t="s">
        <v>58</v>
      </c>
      <c r="I328" s="13">
        <v>8.546875</v>
      </c>
    </row>
    <row r="329" spans="2:9" x14ac:dyDescent="0.25">
      <c r="B329" s="12">
        <v>302</v>
      </c>
      <c r="C329" s="11" t="s">
        <v>29</v>
      </c>
      <c r="D329" s="11">
        <v>93</v>
      </c>
      <c r="E329" s="11">
        <v>3.1</v>
      </c>
      <c r="F329" s="11">
        <v>3.4</v>
      </c>
      <c r="G329" s="13" t="s">
        <v>189</v>
      </c>
      <c r="H329" s="13" t="s">
        <v>58</v>
      </c>
      <c r="I329" s="13">
        <v>8.546875</v>
      </c>
    </row>
    <row r="330" spans="2:9" x14ac:dyDescent="0.25">
      <c r="B330" s="12">
        <v>302</v>
      </c>
      <c r="C330" s="11" t="s">
        <v>29</v>
      </c>
      <c r="D330" s="11">
        <v>212</v>
      </c>
      <c r="E330" s="11">
        <v>2.2999999999999998</v>
      </c>
      <c r="F330" s="11">
        <v>2.6</v>
      </c>
      <c r="G330" s="13" t="s">
        <v>149</v>
      </c>
      <c r="H330" s="13" t="s">
        <v>58</v>
      </c>
      <c r="I330" s="13">
        <v>8.546875</v>
      </c>
    </row>
    <row r="331" spans="2:9" x14ac:dyDescent="0.25">
      <c r="B331" s="12">
        <v>302</v>
      </c>
      <c r="C331" s="11" t="s">
        <v>29</v>
      </c>
      <c r="D331" s="11">
        <v>212</v>
      </c>
      <c r="E331" s="11">
        <v>5.8</v>
      </c>
      <c r="F331" s="11">
        <v>6.1</v>
      </c>
      <c r="G331" s="13" t="s">
        <v>149</v>
      </c>
      <c r="H331" s="13" t="s">
        <v>58</v>
      </c>
      <c r="I331" s="13">
        <v>8.546875</v>
      </c>
    </row>
    <row r="332" spans="2:9" x14ac:dyDescent="0.25">
      <c r="B332" s="12">
        <v>302</v>
      </c>
      <c r="C332" s="11" t="s">
        <v>30</v>
      </c>
      <c r="D332" s="11">
        <v>250</v>
      </c>
      <c r="E332" s="11">
        <v>12</v>
      </c>
      <c r="F332" s="11">
        <v>12.3</v>
      </c>
      <c r="G332" s="13" t="s">
        <v>129</v>
      </c>
      <c r="H332" s="13" t="s">
        <v>58</v>
      </c>
      <c r="I332" s="13">
        <v>8.546875</v>
      </c>
    </row>
    <row r="333" spans="2:9" x14ac:dyDescent="0.25">
      <c r="B333" s="12">
        <v>302</v>
      </c>
      <c r="C333" s="11" t="s">
        <v>32</v>
      </c>
      <c r="D333" s="11">
        <v>378</v>
      </c>
      <c r="E333" s="11">
        <v>1.9</v>
      </c>
      <c r="F333" s="11">
        <v>2.2000000000000002</v>
      </c>
      <c r="G333" s="13" t="s">
        <v>216</v>
      </c>
      <c r="H333" s="13" t="s">
        <v>47</v>
      </c>
      <c r="I333" s="13">
        <v>8.546875</v>
      </c>
    </row>
    <row r="334" spans="2:9" x14ac:dyDescent="0.25">
      <c r="B334" s="12">
        <v>325</v>
      </c>
      <c r="C334" s="11" t="s">
        <v>28</v>
      </c>
      <c r="D334" s="11">
        <v>28</v>
      </c>
      <c r="E334" s="11">
        <v>9.1999999999999993</v>
      </c>
      <c r="F334" s="11">
        <v>9.5</v>
      </c>
      <c r="G334" s="13" t="s">
        <v>217</v>
      </c>
      <c r="H334" s="13" t="s">
        <v>45</v>
      </c>
      <c r="I334" s="13">
        <v>8.4375</v>
      </c>
    </row>
    <row r="335" spans="2:9" x14ac:dyDescent="0.25">
      <c r="B335" s="12">
        <v>325</v>
      </c>
      <c r="C335" s="11" t="s">
        <v>28</v>
      </c>
      <c r="D335" s="11">
        <v>64</v>
      </c>
      <c r="E335" s="11">
        <v>0</v>
      </c>
      <c r="F335" s="11">
        <v>0.3</v>
      </c>
      <c r="G335" s="13" t="s">
        <v>230</v>
      </c>
      <c r="H335" s="13" t="s">
        <v>45</v>
      </c>
      <c r="I335" s="13">
        <v>8.4375</v>
      </c>
    </row>
    <row r="336" spans="2:9" x14ac:dyDescent="0.25">
      <c r="B336" s="12">
        <v>327</v>
      </c>
      <c r="C336" s="11" t="s">
        <v>28</v>
      </c>
      <c r="D336" s="11">
        <v>80</v>
      </c>
      <c r="E336" s="11">
        <v>2.6</v>
      </c>
      <c r="F336" s="11">
        <v>2.9</v>
      </c>
      <c r="G336" s="13" t="s">
        <v>162</v>
      </c>
      <c r="H336" s="13" t="s">
        <v>45</v>
      </c>
      <c r="I336" s="13">
        <v>8</v>
      </c>
    </row>
    <row r="337" spans="2:9" x14ac:dyDescent="0.25">
      <c r="B337" s="12">
        <v>327</v>
      </c>
      <c r="C337" s="11" t="s">
        <v>31</v>
      </c>
      <c r="D337" s="11">
        <v>323</v>
      </c>
      <c r="E337" s="11">
        <v>0.6</v>
      </c>
      <c r="F337" s="11">
        <v>0.9</v>
      </c>
      <c r="G337" s="13" t="s">
        <v>231</v>
      </c>
      <c r="H337" s="13" t="s">
        <v>58</v>
      </c>
      <c r="I337" s="13">
        <v>8</v>
      </c>
    </row>
    <row r="338" spans="2:9" x14ac:dyDescent="0.25">
      <c r="B338" s="12">
        <v>327</v>
      </c>
      <c r="C338" s="11" t="s">
        <v>31</v>
      </c>
      <c r="D338" s="11">
        <v>2204</v>
      </c>
      <c r="E338" s="11">
        <v>1.5</v>
      </c>
      <c r="F338" s="11">
        <v>1.8</v>
      </c>
      <c r="G338" s="13" t="s">
        <v>155</v>
      </c>
      <c r="H338" s="13" t="s">
        <v>58</v>
      </c>
      <c r="I338" s="13">
        <v>8</v>
      </c>
    </row>
    <row r="339" spans="2:9" x14ac:dyDescent="0.25">
      <c r="B339" s="12">
        <v>330</v>
      </c>
      <c r="C339" s="11" t="s">
        <v>28</v>
      </c>
      <c r="D339" s="11">
        <v>16</v>
      </c>
      <c r="E339" s="11">
        <v>7</v>
      </c>
      <c r="F339" s="11">
        <v>7.3</v>
      </c>
      <c r="G339" s="13" t="s">
        <v>210</v>
      </c>
      <c r="H339" s="13" t="s">
        <v>45</v>
      </c>
      <c r="I339" s="13">
        <v>7.546875</v>
      </c>
    </row>
    <row r="340" spans="2:9" x14ac:dyDescent="0.25">
      <c r="B340" s="12">
        <v>330</v>
      </c>
      <c r="C340" s="11" t="s">
        <v>28</v>
      </c>
      <c r="D340" s="11">
        <v>21</v>
      </c>
      <c r="E340" s="11">
        <v>1.8</v>
      </c>
      <c r="F340" s="11">
        <v>2.1</v>
      </c>
      <c r="G340" s="13" t="s">
        <v>131</v>
      </c>
      <c r="H340" s="13" t="s">
        <v>45</v>
      </c>
      <c r="I340" s="13">
        <v>7.546875</v>
      </c>
    </row>
    <row r="341" spans="2:9" x14ac:dyDescent="0.25">
      <c r="B341" s="12">
        <v>330</v>
      </c>
      <c r="C341" s="11" t="s">
        <v>28</v>
      </c>
      <c r="D341" s="11">
        <v>21</v>
      </c>
      <c r="E341" s="11">
        <v>12.3</v>
      </c>
      <c r="F341" s="11">
        <v>12.6</v>
      </c>
      <c r="G341" s="13" t="s">
        <v>131</v>
      </c>
      <c r="H341" s="13" t="s">
        <v>45</v>
      </c>
      <c r="I341" s="13">
        <v>7.546875</v>
      </c>
    </row>
    <row r="342" spans="2:9" x14ac:dyDescent="0.25">
      <c r="B342" s="12">
        <v>330</v>
      </c>
      <c r="C342" s="11" t="s">
        <v>28</v>
      </c>
      <c r="D342" s="11">
        <v>21</v>
      </c>
      <c r="E342" s="11">
        <v>6.2</v>
      </c>
      <c r="F342" s="11">
        <v>6.5</v>
      </c>
      <c r="G342" s="13" t="s">
        <v>131</v>
      </c>
      <c r="H342" s="13" t="s">
        <v>45</v>
      </c>
      <c r="I342" s="13">
        <v>7.546875</v>
      </c>
    </row>
    <row r="343" spans="2:9" x14ac:dyDescent="0.25">
      <c r="B343" s="12">
        <v>330</v>
      </c>
      <c r="C343" s="11" t="s">
        <v>28</v>
      </c>
      <c r="D343" s="11">
        <v>24</v>
      </c>
      <c r="E343" s="11">
        <v>4.0999999999999996</v>
      </c>
      <c r="F343" s="11">
        <v>4.4000000000000004</v>
      </c>
      <c r="G343" s="13" t="s">
        <v>165</v>
      </c>
      <c r="H343" s="13" t="s">
        <v>45</v>
      </c>
      <c r="I343" s="13">
        <v>7.546875</v>
      </c>
    </row>
    <row r="344" spans="2:9" x14ac:dyDescent="0.25">
      <c r="B344" s="12">
        <v>330</v>
      </c>
      <c r="C344" s="11" t="s">
        <v>28</v>
      </c>
      <c r="D344" s="11">
        <v>52</v>
      </c>
      <c r="E344" s="11">
        <v>3.8</v>
      </c>
      <c r="F344" s="11">
        <v>4.0999999999999996</v>
      </c>
      <c r="G344" s="13" t="s">
        <v>158</v>
      </c>
      <c r="H344" s="13" t="s">
        <v>45</v>
      </c>
      <c r="I344" s="13">
        <v>7.546875</v>
      </c>
    </row>
    <row r="345" spans="2:9" x14ac:dyDescent="0.25">
      <c r="B345" s="12">
        <v>330</v>
      </c>
      <c r="C345" s="11" t="s">
        <v>28</v>
      </c>
      <c r="D345" s="11">
        <v>52</v>
      </c>
      <c r="E345" s="11">
        <v>5</v>
      </c>
      <c r="F345" s="11">
        <v>5.3</v>
      </c>
      <c r="G345" s="13" t="s">
        <v>158</v>
      </c>
      <c r="H345" s="13" t="s">
        <v>45</v>
      </c>
      <c r="I345" s="13">
        <v>7.546875</v>
      </c>
    </row>
    <row r="346" spans="2:9" x14ac:dyDescent="0.25">
      <c r="B346" s="12">
        <v>330</v>
      </c>
      <c r="C346" s="11" t="s">
        <v>28</v>
      </c>
      <c r="D346" s="11">
        <v>66</v>
      </c>
      <c r="E346" s="11">
        <v>2.5</v>
      </c>
      <c r="F346" s="11">
        <v>2.8</v>
      </c>
      <c r="G346" s="13" t="s">
        <v>178</v>
      </c>
      <c r="H346" s="13" t="s">
        <v>45</v>
      </c>
      <c r="I346" s="13">
        <v>7.546875</v>
      </c>
    </row>
    <row r="347" spans="2:9" x14ac:dyDescent="0.25">
      <c r="B347" s="12">
        <v>330</v>
      </c>
      <c r="C347" s="11" t="s">
        <v>28</v>
      </c>
      <c r="D347" s="11">
        <v>80</v>
      </c>
      <c r="E347" s="11">
        <v>1.3</v>
      </c>
      <c r="F347" s="11">
        <v>1.6</v>
      </c>
      <c r="G347" s="13" t="s">
        <v>162</v>
      </c>
      <c r="H347" s="13" t="s">
        <v>45</v>
      </c>
      <c r="I347" s="13">
        <v>7.546875</v>
      </c>
    </row>
    <row r="348" spans="2:9" x14ac:dyDescent="0.25">
      <c r="B348" s="12">
        <v>330</v>
      </c>
      <c r="C348" s="11" t="s">
        <v>28</v>
      </c>
      <c r="D348" s="11">
        <v>80</v>
      </c>
      <c r="E348" s="11">
        <v>7.2</v>
      </c>
      <c r="F348" s="11">
        <v>7.5</v>
      </c>
      <c r="G348" s="13" t="s">
        <v>162</v>
      </c>
      <c r="H348" s="13" t="s">
        <v>45</v>
      </c>
      <c r="I348" s="13">
        <v>7.546875</v>
      </c>
    </row>
    <row r="349" spans="2:9" x14ac:dyDescent="0.25">
      <c r="B349" s="12">
        <v>330</v>
      </c>
      <c r="C349" s="11" t="s">
        <v>28</v>
      </c>
      <c r="D349" s="11">
        <v>82</v>
      </c>
      <c r="E349" s="11">
        <v>10.4</v>
      </c>
      <c r="F349" s="11">
        <v>10.7</v>
      </c>
      <c r="G349" s="13" t="s">
        <v>145</v>
      </c>
      <c r="H349" s="13" t="s">
        <v>45</v>
      </c>
      <c r="I349" s="13">
        <v>7.546875</v>
      </c>
    </row>
    <row r="350" spans="2:9" x14ac:dyDescent="0.25">
      <c r="B350" s="12">
        <v>330</v>
      </c>
      <c r="C350" s="11" t="s">
        <v>28</v>
      </c>
      <c r="D350" s="11">
        <v>82</v>
      </c>
      <c r="E350" s="11">
        <v>8.1</v>
      </c>
      <c r="F350" s="11">
        <v>8.4</v>
      </c>
      <c r="G350" s="13" t="s">
        <v>145</v>
      </c>
      <c r="H350" s="13" t="s">
        <v>45</v>
      </c>
      <c r="I350" s="13">
        <v>7.546875</v>
      </c>
    </row>
    <row r="351" spans="2:9" x14ac:dyDescent="0.25">
      <c r="B351" s="12">
        <v>330</v>
      </c>
      <c r="C351" s="11" t="s">
        <v>28</v>
      </c>
      <c r="D351" s="11">
        <v>86</v>
      </c>
      <c r="E351" s="11">
        <v>1.8</v>
      </c>
      <c r="F351" s="11">
        <v>2.1</v>
      </c>
      <c r="G351" s="13" t="s">
        <v>207</v>
      </c>
      <c r="H351" s="13" t="s">
        <v>45</v>
      </c>
      <c r="I351" s="13">
        <v>7.546875</v>
      </c>
    </row>
    <row r="352" spans="2:9" x14ac:dyDescent="0.25">
      <c r="B352" s="12">
        <v>330</v>
      </c>
      <c r="C352" s="11" t="s">
        <v>28</v>
      </c>
      <c r="D352" s="11">
        <v>86</v>
      </c>
      <c r="E352" s="11">
        <v>6</v>
      </c>
      <c r="F352" s="11">
        <v>6.3</v>
      </c>
      <c r="G352" s="13" t="s">
        <v>207</v>
      </c>
      <c r="H352" s="13" t="s">
        <v>45</v>
      </c>
      <c r="I352" s="13">
        <v>7.546875</v>
      </c>
    </row>
    <row r="353" spans="2:9" x14ac:dyDescent="0.25">
      <c r="B353" s="12">
        <v>330</v>
      </c>
      <c r="C353" s="11" t="s">
        <v>28</v>
      </c>
      <c r="D353" s="11">
        <v>90</v>
      </c>
      <c r="E353" s="11">
        <v>0.6</v>
      </c>
      <c r="F353" s="11">
        <v>0.9</v>
      </c>
      <c r="G353" s="13" t="s">
        <v>161</v>
      </c>
      <c r="H353" s="13" t="s">
        <v>45</v>
      </c>
      <c r="I353" s="13">
        <v>7.546875</v>
      </c>
    </row>
    <row r="354" spans="2:9" x14ac:dyDescent="0.25">
      <c r="B354" s="12">
        <v>330</v>
      </c>
      <c r="C354" s="11" t="s">
        <v>28</v>
      </c>
      <c r="D354" s="11">
        <v>90</v>
      </c>
      <c r="E354" s="11">
        <v>3.3</v>
      </c>
      <c r="F354" s="11">
        <v>3.6</v>
      </c>
      <c r="G354" s="13" t="s">
        <v>161</v>
      </c>
      <c r="H354" s="13" t="s">
        <v>45</v>
      </c>
      <c r="I354" s="13">
        <v>7.546875</v>
      </c>
    </row>
    <row r="355" spans="2:9" x14ac:dyDescent="0.25">
      <c r="B355" s="12">
        <v>330</v>
      </c>
      <c r="C355" s="11" t="s">
        <v>28</v>
      </c>
      <c r="D355" s="11">
        <v>90</v>
      </c>
      <c r="E355" s="11">
        <v>7.3</v>
      </c>
      <c r="F355" s="11">
        <v>7.6</v>
      </c>
      <c r="G355" s="13" t="s">
        <v>161</v>
      </c>
      <c r="H355" s="13" t="s">
        <v>45</v>
      </c>
      <c r="I355" s="13">
        <v>7.546875</v>
      </c>
    </row>
    <row r="356" spans="2:9" x14ac:dyDescent="0.25">
      <c r="B356" s="12">
        <v>330</v>
      </c>
      <c r="C356" s="11" t="s">
        <v>28</v>
      </c>
      <c r="D356" s="11">
        <v>90</v>
      </c>
      <c r="E356" s="11">
        <v>7.9</v>
      </c>
      <c r="F356" s="11">
        <v>8.1999999999999993</v>
      </c>
      <c r="G356" s="13" t="s">
        <v>161</v>
      </c>
      <c r="H356" s="13" t="s">
        <v>45</v>
      </c>
      <c r="I356" s="13">
        <v>7.546875</v>
      </c>
    </row>
    <row r="357" spans="2:9" x14ac:dyDescent="0.25">
      <c r="B357" s="12">
        <v>330</v>
      </c>
      <c r="C357" s="11" t="s">
        <v>28</v>
      </c>
      <c r="D357" s="11">
        <v>95</v>
      </c>
      <c r="E357" s="11">
        <v>1.7</v>
      </c>
      <c r="F357" s="11">
        <v>2</v>
      </c>
      <c r="G357" s="13" t="s">
        <v>201</v>
      </c>
      <c r="H357" s="13" t="s">
        <v>45</v>
      </c>
      <c r="I357" s="13">
        <v>7.546875</v>
      </c>
    </row>
    <row r="358" spans="2:9" x14ac:dyDescent="0.25">
      <c r="B358" s="12">
        <v>330</v>
      </c>
      <c r="C358" s="11" t="s">
        <v>28</v>
      </c>
      <c r="D358" s="11">
        <v>99</v>
      </c>
      <c r="E358" s="11">
        <v>2.5</v>
      </c>
      <c r="F358" s="11">
        <v>2.8</v>
      </c>
      <c r="G358" s="13" t="s">
        <v>183</v>
      </c>
      <c r="H358" s="13" t="s">
        <v>45</v>
      </c>
      <c r="I358" s="13">
        <v>7.546875</v>
      </c>
    </row>
    <row r="359" spans="2:9" x14ac:dyDescent="0.25">
      <c r="B359" s="12">
        <v>330</v>
      </c>
      <c r="C359" s="11" t="s">
        <v>28</v>
      </c>
      <c r="D359" s="11">
        <v>102</v>
      </c>
      <c r="E359" s="11">
        <v>4.4000000000000004</v>
      </c>
      <c r="F359" s="11">
        <v>4.7</v>
      </c>
      <c r="G359" s="13" t="s">
        <v>157</v>
      </c>
      <c r="H359" s="13" t="s">
        <v>45</v>
      </c>
      <c r="I359" s="13">
        <v>7.546875</v>
      </c>
    </row>
    <row r="360" spans="2:9" x14ac:dyDescent="0.25">
      <c r="B360" s="12">
        <v>330</v>
      </c>
      <c r="C360" s="11" t="s">
        <v>28</v>
      </c>
      <c r="D360" s="11">
        <v>106</v>
      </c>
      <c r="E360" s="11">
        <v>0.7</v>
      </c>
      <c r="F360" s="11">
        <v>1</v>
      </c>
      <c r="G360" s="13" t="s">
        <v>198</v>
      </c>
      <c r="H360" s="13" t="s">
        <v>45</v>
      </c>
      <c r="I360" s="13">
        <v>7.546875</v>
      </c>
    </row>
    <row r="361" spans="2:9" x14ac:dyDescent="0.25">
      <c r="B361" s="12">
        <v>330</v>
      </c>
      <c r="C361" s="11" t="s">
        <v>29</v>
      </c>
      <c r="D361" s="11">
        <v>416</v>
      </c>
      <c r="E361" s="11">
        <v>4.5</v>
      </c>
      <c r="F361" s="11">
        <v>4.8</v>
      </c>
      <c r="G361" s="13" t="s">
        <v>232</v>
      </c>
      <c r="H361" s="13" t="s">
        <v>58</v>
      </c>
      <c r="I361" s="13">
        <v>7.546875</v>
      </c>
    </row>
    <row r="362" spans="2:9" x14ac:dyDescent="0.25">
      <c r="B362" s="12">
        <v>330</v>
      </c>
      <c r="C362" s="11" t="s">
        <v>29</v>
      </c>
      <c r="D362" s="11">
        <v>800</v>
      </c>
      <c r="E362" s="11">
        <v>7.9</v>
      </c>
      <c r="F362" s="11">
        <v>8.1999999999999993</v>
      </c>
      <c r="G362" s="13" t="s">
        <v>233</v>
      </c>
      <c r="H362" s="13" t="s">
        <v>58</v>
      </c>
      <c r="I362" s="13">
        <v>7.546875</v>
      </c>
    </row>
    <row r="363" spans="2:9" x14ac:dyDescent="0.25">
      <c r="B363" s="12">
        <v>330</v>
      </c>
      <c r="C363" s="11" t="s">
        <v>30</v>
      </c>
      <c r="D363" s="11">
        <v>250</v>
      </c>
      <c r="E363" s="11">
        <v>19.100000000000001</v>
      </c>
      <c r="F363" s="11">
        <v>19.399999999999999</v>
      </c>
      <c r="G363" s="13" t="s">
        <v>129</v>
      </c>
      <c r="H363" s="13" t="s">
        <v>58</v>
      </c>
      <c r="I363" s="13">
        <v>7.546875</v>
      </c>
    </row>
    <row r="364" spans="2:9" x14ac:dyDescent="0.25">
      <c r="B364" s="12">
        <v>330</v>
      </c>
      <c r="C364" s="11" t="s">
        <v>32</v>
      </c>
      <c r="D364" s="11">
        <v>378</v>
      </c>
      <c r="E364" s="11">
        <v>0.9</v>
      </c>
      <c r="F364" s="11">
        <v>1.2</v>
      </c>
      <c r="G364" s="13" t="s">
        <v>216</v>
      </c>
      <c r="H364" s="13" t="s">
        <v>47</v>
      </c>
      <c r="I364" s="13">
        <v>7.546875</v>
      </c>
    </row>
    <row r="365" spans="2:9" x14ac:dyDescent="0.25">
      <c r="B365" s="12">
        <v>330</v>
      </c>
      <c r="C365" s="11" t="s">
        <v>32</v>
      </c>
      <c r="D365" s="11">
        <v>378</v>
      </c>
      <c r="E365" s="11">
        <v>1.4</v>
      </c>
      <c r="F365" s="11">
        <v>1.7</v>
      </c>
      <c r="G365" s="13" t="s">
        <v>216</v>
      </c>
      <c r="H365" s="13" t="s">
        <v>47</v>
      </c>
      <c r="I365" s="13">
        <v>7.546875</v>
      </c>
    </row>
    <row r="366" spans="2:9" x14ac:dyDescent="0.25">
      <c r="B366" s="12">
        <v>357</v>
      </c>
      <c r="C366" s="11" t="s">
        <v>28</v>
      </c>
      <c r="D366" s="11">
        <v>62</v>
      </c>
      <c r="E366" s="11">
        <v>6</v>
      </c>
      <c r="F366" s="11">
        <v>6.3</v>
      </c>
      <c r="G366" s="13" t="s">
        <v>219</v>
      </c>
      <c r="H366" s="13" t="s">
        <v>45</v>
      </c>
      <c r="I366" s="13">
        <v>7.4375</v>
      </c>
    </row>
    <row r="367" spans="2:9" x14ac:dyDescent="0.25">
      <c r="B367" s="12">
        <v>357</v>
      </c>
      <c r="C367" s="11" t="s">
        <v>28</v>
      </c>
      <c r="D367" s="11">
        <v>66</v>
      </c>
      <c r="E367" s="11">
        <v>3.3</v>
      </c>
      <c r="F367" s="11">
        <v>3.6</v>
      </c>
      <c r="G367" s="13" t="s">
        <v>178</v>
      </c>
      <c r="H367" s="13" t="s">
        <v>45</v>
      </c>
      <c r="I367" s="13">
        <v>7.4375</v>
      </c>
    </row>
    <row r="368" spans="2:9" x14ac:dyDescent="0.25">
      <c r="B368" s="12">
        <v>357</v>
      </c>
      <c r="C368" s="11" t="s">
        <v>28</v>
      </c>
      <c r="D368" s="11">
        <v>80</v>
      </c>
      <c r="E368" s="11">
        <v>3.6</v>
      </c>
      <c r="F368" s="11">
        <v>3.9</v>
      </c>
      <c r="G368" s="13" t="s">
        <v>234</v>
      </c>
      <c r="H368" s="13" t="s">
        <v>45</v>
      </c>
      <c r="I368" s="13">
        <v>7.4375</v>
      </c>
    </row>
    <row r="369" spans="2:9" x14ac:dyDescent="0.25">
      <c r="B369" s="12">
        <v>357</v>
      </c>
      <c r="C369" s="11" t="s">
        <v>259</v>
      </c>
      <c r="D369" s="11">
        <v>79052</v>
      </c>
      <c r="E369" s="11">
        <v>0</v>
      </c>
      <c r="F369" s="11">
        <v>0.3</v>
      </c>
      <c r="G369" s="13" t="s">
        <v>235</v>
      </c>
      <c r="H369" s="13" t="s">
        <v>58</v>
      </c>
      <c r="I369" s="13">
        <v>7.4375</v>
      </c>
    </row>
    <row r="370" spans="2:9" x14ac:dyDescent="0.25">
      <c r="B370" s="12">
        <v>357</v>
      </c>
      <c r="C370" s="11" t="s">
        <v>29</v>
      </c>
      <c r="D370" s="11">
        <v>93</v>
      </c>
      <c r="E370" s="11">
        <v>1.5</v>
      </c>
      <c r="F370" s="11">
        <v>1.8</v>
      </c>
      <c r="G370" s="13" t="s">
        <v>189</v>
      </c>
      <c r="H370" s="13" t="s">
        <v>58</v>
      </c>
      <c r="I370" s="13">
        <v>7.4375</v>
      </c>
    </row>
    <row r="371" spans="2:9" x14ac:dyDescent="0.25">
      <c r="B371" s="12">
        <v>362</v>
      </c>
      <c r="C371" s="11" t="s">
        <v>28</v>
      </c>
      <c r="D371" s="11">
        <v>102</v>
      </c>
      <c r="E371" s="11">
        <v>3.8</v>
      </c>
      <c r="F371" s="11">
        <v>4.0999999999999996</v>
      </c>
      <c r="G371" s="13" t="s">
        <v>157</v>
      </c>
      <c r="H371" s="13" t="s">
        <v>45</v>
      </c>
      <c r="I371" s="13">
        <v>7</v>
      </c>
    </row>
    <row r="372" spans="2:9" x14ac:dyDescent="0.25">
      <c r="B372" s="12">
        <v>362</v>
      </c>
      <c r="C372" s="11" t="s">
        <v>28</v>
      </c>
      <c r="D372" s="11">
        <v>103</v>
      </c>
      <c r="E372" s="11">
        <v>0</v>
      </c>
      <c r="F372" s="11">
        <v>0.3</v>
      </c>
      <c r="G372" s="13" t="s">
        <v>170</v>
      </c>
      <c r="H372" s="13" t="s">
        <v>45</v>
      </c>
      <c r="I372" s="13">
        <v>7</v>
      </c>
    </row>
    <row r="373" spans="2:9" x14ac:dyDescent="0.25">
      <c r="B373" s="12">
        <v>362</v>
      </c>
      <c r="C373" s="11" t="s">
        <v>31</v>
      </c>
      <c r="D373" s="11">
        <v>2205</v>
      </c>
      <c r="E373" s="11">
        <v>1.3</v>
      </c>
      <c r="F373" s="11">
        <v>1.6</v>
      </c>
      <c r="G373" s="13" t="s">
        <v>140</v>
      </c>
      <c r="H373" s="13" t="s">
        <v>58</v>
      </c>
      <c r="I373" s="13">
        <v>7</v>
      </c>
    </row>
    <row r="374" spans="2:9" x14ac:dyDescent="0.25">
      <c r="B374" s="12">
        <v>362</v>
      </c>
      <c r="C374" s="11" t="s">
        <v>31</v>
      </c>
      <c r="D374" s="11">
        <v>2206</v>
      </c>
      <c r="E374" s="11">
        <v>0.4</v>
      </c>
      <c r="F374" s="11">
        <v>0.7</v>
      </c>
      <c r="G374" s="13" t="s">
        <v>236</v>
      </c>
      <c r="H374" s="13" t="s">
        <v>58</v>
      </c>
      <c r="I374" s="13">
        <v>7</v>
      </c>
    </row>
    <row r="375" spans="2:9" x14ac:dyDescent="0.25">
      <c r="B375" s="12">
        <v>362</v>
      </c>
      <c r="C375" s="11" t="s">
        <v>29</v>
      </c>
      <c r="D375" s="11">
        <v>39</v>
      </c>
      <c r="E375" s="11">
        <v>10.199999999999999</v>
      </c>
      <c r="F375" s="11">
        <v>10.5</v>
      </c>
      <c r="G375" s="13" t="s">
        <v>237</v>
      </c>
      <c r="H375" s="13" t="s">
        <v>58</v>
      </c>
      <c r="I375" s="13">
        <v>7</v>
      </c>
    </row>
    <row r="376" spans="2:9" x14ac:dyDescent="0.25">
      <c r="B376" s="12">
        <v>362</v>
      </c>
      <c r="C376" s="11" t="s">
        <v>29</v>
      </c>
      <c r="D376" s="11">
        <v>259</v>
      </c>
      <c r="E376" s="11">
        <v>2.6</v>
      </c>
      <c r="F376" s="11">
        <v>2.9</v>
      </c>
      <c r="G376" s="13" t="s">
        <v>154</v>
      </c>
      <c r="H376" s="13" t="s">
        <v>58</v>
      </c>
      <c r="I376" s="13">
        <v>7</v>
      </c>
    </row>
    <row r="377" spans="2:9" x14ac:dyDescent="0.25">
      <c r="B377" s="12">
        <v>362</v>
      </c>
      <c r="C377" s="11" t="s">
        <v>29</v>
      </c>
      <c r="D377" s="11">
        <v>800</v>
      </c>
      <c r="E377" s="11">
        <v>18.899999999999999</v>
      </c>
      <c r="F377" s="11">
        <v>19.2</v>
      </c>
      <c r="G377" s="13" t="s">
        <v>151</v>
      </c>
      <c r="H377" s="13" t="s">
        <v>58</v>
      </c>
      <c r="I377" s="13">
        <v>7</v>
      </c>
    </row>
    <row r="378" spans="2:9" x14ac:dyDescent="0.25">
      <c r="B378" s="12">
        <v>369</v>
      </c>
      <c r="C378" s="11" t="s">
        <v>28</v>
      </c>
      <c r="D378" s="11">
        <v>10</v>
      </c>
      <c r="E378" s="11">
        <v>6.9</v>
      </c>
      <c r="F378" s="11">
        <v>7.2</v>
      </c>
      <c r="G378" s="13" t="s">
        <v>166</v>
      </c>
      <c r="H378" s="13" t="s">
        <v>45</v>
      </c>
      <c r="I378" s="13">
        <v>6.546875</v>
      </c>
    </row>
    <row r="379" spans="2:9" x14ac:dyDescent="0.25">
      <c r="B379" s="12">
        <v>369</v>
      </c>
      <c r="C379" s="11" t="s">
        <v>28</v>
      </c>
      <c r="D379" s="11">
        <v>10</v>
      </c>
      <c r="E379" s="11">
        <v>7.6</v>
      </c>
      <c r="F379" s="11">
        <v>7.9</v>
      </c>
      <c r="G379" s="13" t="s">
        <v>166</v>
      </c>
      <c r="H379" s="13" t="s">
        <v>45</v>
      </c>
      <c r="I379" s="13">
        <v>6.546875</v>
      </c>
    </row>
    <row r="380" spans="2:9" x14ac:dyDescent="0.25">
      <c r="B380" s="12">
        <v>369</v>
      </c>
      <c r="C380" s="11" t="s">
        <v>28</v>
      </c>
      <c r="D380" s="11">
        <v>22</v>
      </c>
      <c r="E380" s="11">
        <v>2.9</v>
      </c>
      <c r="F380" s="11">
        <v>3.2</v>
      </c>
      <c r="G380" s="13" t="s">
        <v>167</v>
      </c>
      <c r="H380" s="13" t="s">
        <v>45</v>
      </c>
      <c r="I380" s="13">
        <v>6.546875</v>
      </c>
    </row>
    <row r="381" spans="2:9" x14ac:dyDescent="0.25">
      <c r="B381" s="12">
        <v>369</v>
      </c>
      <c r="C381" s="11" t="s">
        <v>28</v>
      </c>
      <c r="D381" s="11">
        <v>24</v>
      </c>
      <c r="E381" s="11">
        <v>1.3</v>
      </c>
      <c r="F381" s="11">
        <v>1.6</v>
      </c>
      <c r="G381" s="13" t="s">
        <v>238</v>
      </c>
      <c r="H381" s="13" t="s">
        <v>45</v>
      </c>
      <c r="I381" s="13">
        <v>6.546875</v>
      </c>
    </row>
    <row r="382" spans="2:9" x14ac:dyDescent="0.25">
      <c r="B382" s="12">
        <v>369</v>
      </c>
      <c r="C382" s="11" t="s">
        <v>28</v>
      </c>
      <c r="D382" s="11">
        <v>24</v>
      </c>
      <c r="E382" s="11">
        <v>7.1</v>
      </c>
      <c r="F382" s="11">
        <v>7.4</v>
      </c>
      <c r="G382" s="13" t="s">
        <v>165</v>
      </c>
      <c r="H382" s="13" t="s">
        <v>45</v>
      </c>
      <c r="I382" s="13">
        <v>6.546875</v>
      </c>
    </row>
    <row r="383" spans="2:9" x14ac:dyDescent="0.25">
      <c r="B383" s="12">
        <v>369</v>
      </c>
      <c r="C383" s="11" t="s">
        <v>28</v>
      </c>
      <c r="D383" s="11">
        <v>30</v>
      </c>
      <c r="E383" s="11">
        <v>2</v>
      </c>
      <c r="F383" s="11">
        <v>2.2999999999999998</v>
      </c>
      <c r="G383" s="13" t="s">
        <v>176</v>
      </c>
      <c r="H383" s="13" t="s">
        <v>45</v>
      </c>
      <c r="I383" s="13">
        <v>6.546875</v>
      </c>
    </row>
    <row r="384" spans="2:9" x14ac:dyDescent="0.25">
      <c r="B384" s="12">
        <v>369</v>
      </c>
      <c r="C384" s="11" t="s">
        <v>28</v>
      </c>
      <c r="D384" s="11">
        <v>30</v>
      </c>
      <c r="E384" s="11">
        <v>2.5</v>
      </c>
      <c r="F384" s="11">
        <v>2.8</v>
      </c>
      <c r="G384" s="13" t="s">
        <v>176</v>
      </c>
      <c r="H384" s="13" t="s">
        <v>45</v>
      </c>
      <c r="I384" s="13">
        <v>6.546875</v>
      </c>
    </row>
    <row r="385" spans="2:9" x14ac:dyDescent="0.25">
      <c r="B385" s="12">
        <v>369</v>
      </c>
      <c r="C385" s="11" t="s">
        <v>28</v>
      </c>
      <c r="D385" s="11">
        <v>36</v>
      </c>
      <c r="E385" s="11">
        <v>3.4</v>
      </c>
      <c r="F385" s="11">
        <v>3.7</v>
      </c>
      <c r="G385" s="13" t="s">
        <v>239</v>
      </c>
      <c r="H385" s="13" t="s">
        <v>45</v>
      </c>
      <c r="I385" s="13">
        <v>6.546875</v>
      </c>
    </row>
    <row r="386" spans="2:9" x14ac:dyDescent="0.25">
      <c r="B386" s="12">
        <v>369</v>
      </c>
      <c r="C386" s="11" t="s">
        <v>28</v>
      </c>
      <c r="D386" s="11">
        <v>46</v>
      </c>
      <c r="E386" s="11">
        <v>2.8</v>
      </c>
      <c r="F386" s="11">
        <v>3.1</v>
      </c>
      <c r="G386" s="13" t="s">
        <v>180</v>
      </c>
      <c r="H386" s="13" t="s">
        <v>45</v>
      </c>
      <c r="I386" s="13">
        <v>6.546875</v>
      </c>
    </row>
    <row r="387" spans="2:9" x14ac:dyDescent="0.25">
      <c r="B387" s="12">
        <v>369</v>
      </c>
      <c r="C387" s="11" t="s">
        <v>28</v>
      </c>
      <c r="D387" s="11">
        <v>46</v>
      </c>
      <c r="E387" s="11">
        <v>3.7</v>
      </c>
      <c r="F387" s="11">
        <v>4</v>
      </c>
      <c r="G387" s="13" t="s">
        <v>180</v>
      </c>
      <c r="H387" s="13" t="s">
        <v>45</v>
      </c>
      <c r="I387" s="13">
        <v>6.546875</v>
      </c>
    </row>
    <row r="388" spans="2:9" x14ac:dyDescent="0.25">
      <c r="B388" s="12">
        <v>369</v>
      </c>
      <c r="C388" s="11" t="s">
        <v>28</v>
      </c>
      <c r="D388" s="11">
        <v>52</v>
      </c>
      <c r="E388" s="11">
        <v>3.1</v>
      </c>
      <c r="F388" s="11">
        <v>3.4</v>
      </c>
      <c r="G388" s="13" t="s">
        <v>158</v>
      </c>
      <c r="H388" s="13" t="s">
        <v>45</v>
      </c>
      <c r="I388" s="13">
        <v>6.546875</v>
      </c>
    </row>
    <row r="389" spans="2:9" x14ac:dyDescent="0.25">
      <c r="B389" s="12">
        <v>369</v>
      </c>
      <c r="C389" s="11" t="s">
        <v>28</v>
      </c>
      <c r="D389" s="11">
        <v>63</v>
      </c>
      <c r="E389" s="11">
        <v>2.1</v>
      </c>
      <c r="F389" s="11">
        <v>2.4</v>
      </c>
      <c r="G389" s="13" t="s">
        <v>240</v>
      </c>
      <c r="H389" s="13" t="s">
        <v>45</v>
      </c>
      <c r="I389" s="13">
        <v>6.546875</v>
      </c>
    </row>
    <row r="390" spans="2:9" x14ac:dyDescent="0.25">
      <c r="B390" s="12">
        <v>369</v>
      </c>
      <c r="C390" s="11" t="s">
        <v>28</v>
      </c>
      <c r="D390" s="11">
        <v>94</v>
      </c>
      <c r="E390" s="11">
        <v>0.1</v>
      </c>
      <c r="F390" s="11">
        <v>0.4</v>
      </c>
      <c r="G390" s="13" t="s">
        <v>182</v>
      </c>
      <c r="H390" s="13" t="s">
        <v>45</v>
      </c>
      <c r="I390" s="13">
        <v>6.546875</v>
      </c>
    </row>
    <row r="391" spans="2:9" x14ac:dyDescent="0.25">
      <c r="B391" s="12">
        <v>369</v>
      </c>
      <c r="C391" s="11" t="s">
        <v>28</v>
      </c>
      <c r="D391" s="11">
        <v>99</v>
      </c>
      <c r="E391" s="11">
        <v>4</v>
      </c>
      <c r="F391" s="11">
        <v>4.3</v>
      </c>
      <c r="G391" s="13" t="s">
        <v>183</v>
      </c>
      <c r="H391" s="13" t="s">
        <v>45</v>
      </c>
      <c r="I391" s="13">
        <v>6.546875</v>
      </c>
    </row>
    <row r="392" spans="2:9" x14ac:dyDescent="0.25">
      <c r="B392" s="12">
        <v>369</v>
      </c>
      <c r="C392" s="11" t="s">
        <v>28</v>
      </c>
      <c r="D392" s="11">
        <v>99</v>
      </c>
      <c r="E392" s="11">
        <v>4.3</v>
      </c>
      <c r="F392" s="11">
        <v>4.5999999999999996</v>
      </c>
      <c r="G392" s="13" t="s">
        <v>183</v>
      </c>
      <c r="H392" s="13" t="s">
        <v>45</v>
      </c>
      <c r="I392" s="13">
        <v>6.546875</v>
      </c>
    </row>
    <row r="393" spans="2:9" x14ac:dyDescent="0.25">
      <c r="B393" s="12">
        <v>369</v>
      </c>
      <c r="C393" s="11" t="s">
        <v>28</v>
      </c>
      <c r="D393" s="11">
        <v>107</v>
      </c>
      <c r="E393" s="11">
        <v>3.3</v>
      </c>
      <c r="F393" s="11">
        <v>3.6</v>
      </c>
      <c r="G393" s="13" t="s">
        <v>241</v>
      </c>
      <c r="H393" s="13" t="s">
        <v>45</v>
      </c>
      <c r="I393" s="13">
        <v>6.546875</v>
      </c>
    </row>
    <row r="394" spans="2:9" x14ac:dyDescent="0.25">
      <c r="B394" s="12">
        <v>369</v>
      </c>
      <c r="C394" s="11" t="s">
        <v>31</v>
      </c>
      <c r="D394" s="11">
        <v>90</v>
      </c>
      <c r="E394" s="11">
        <v>0.5</v>
      </c>
      <c r="F394" s="11">
        <v>0.8</v>
      </c>
      <c r="G394" s="13" t="s">
        <v>242</v>
      </c>
      <c r="H394" s="13" t="s">
        <v>58</v>
      </c>
      <c r="I394" s="13">
        <v>6.546875</v>
      </c>
    </row>
    <row r="395" spans="2:9" x14ac:dyDescent="0.25">
      <c r="B395" s="12">
        <v>369</v>
      </c>
      <c r="C395" s="11" t="s">
        <v>31</v>
      </c>
      <c r="D395" s="11">
        <v>2211</v>
      </c>
      <c r="E395" s="11">
        <v>0</v>
      </c>
      <c r="F395" s="11">
        <v>0.3</v>
      </c>
      <c r="G395" s="13" t="s">
        <v>243</v>
      </c>
      <c r="H395" s="13" t="s">
        <v>58</v>
      </c>
      <c r="I395" s="13">
        <v>6.546875</v>
      </c>
    </row>
    <row r="396" spans="2:9" x14ac:dyDescent="0.25">
      <c r="B396" s="12">
        <v>369</v>
      </c>
      <c r="C396" s="11" t="s">
        <v>31</v>
      </c>
      <c r="D396" s="11">
        <v>2212</v>
      </c>
      <c r="E396" s="11">
        <v>0</v>
      </c>
      <c r="F396" s="11">
        <v>0.3</v>
      </c>
      <c r="G396" s="13" t="s">
        <v>244</v>
      </c>
      <c r="H396" s="13" t="s">
        <v>58</v>
      </c>
      <c r="I396" s="13">
        <v>6.546875</v>
      </c>
    </row>
    <row r="397" spans="2:9" x14ac:dyDescent="0.25">
      <c r="B397" s="12">
        <v>369</v>
      </c>
      <c r="C397" s="11" t="s">
        <v>31</v>
      </c>
      <c r="D397" s="11">
        <v>2214</v>
      </c>
      <c r="E397" s="11">
        <v>0</v>
      </c>
      <c r="F397" s="11">
        <v>0.3</v>
      </c>
      <c r="G397" s="13" t="s">
        <v>245</v>
      </c>
      <c r="H397" s="13" t="s">
        <v>58</v>
      </c>
      <c r="I397" s="13">
        <v>6.546875</v>
      </c>
    </row>
    <row r="398" spans="2:9" x14ac:dyDescent="0.25">
      <c r="B398" s="12">
        <v>369</v>
      </c>
      <c r="C398" s="11" t="s">
        <v>30</v>
      </c>
      <c r="D398" s="11">
        <v>250</v>
      </c>
      <c r="E398" s="11">
        <v>18.399999999999999</v>
      </c>
      <c r="F398" s="11">
        <v>18.7</v>
      </c>
      <c r="G398" s="13" t="s">
        <v>129</v>
      </c>
      <c r="H398" s="13" t="s">
        <v>58</v>
      </c>
      <c r="I398" s="13">
        <v>6.546875</v>
      </c>
    </row>
    <row r="399" spans="2:9" x14ac:dyDescent="0.25">
      <c r="B399" s="12">
        <v>390</v>
      </c>
      <c r="C399" s="11" t="s">
        <v>28</v>
      </c>
      <c r="D399" s="11">
        <v>21</v>
      </c>
      <c r="E399" s="11">
        <v>13.7</v>
      </c>
      <c r="F399" s="11">
        <v>14</v>
      </c>
      <c r="G399" s="13" t="s">
        <v>131</v>
      </c>
      <c r="H399" s="13" t="s">
        <v>45</v>
      </c>
      <c r="I399" s="13">
        <v>6.4375</v>
      </c>
    </row>
    <row r="400" spans="2:9" x14ac:dyDescent="0.25">
      <c r="B400" s="12">
        <v>390</v>
      </c>
      <c r="C400" s="11" t="s">
        <v>28</v>
      </c>
      <c r="D400" s="11">
        <v>64</v>
      </c>
      <c r="E400" s="11">
        <v>0.8</v>
      </c>
      <c r="F400" s="11">
        <v>1.1000000000000001</v>
      </c>
      <c r="G400" s="13" t="s">
        <v>246</v>
      </c>
      <c r="H400" s="13" t="s">
        <v>45</v>
      </c>
      <c r="I400" s="13">
        <v>6.4375</v>
      </c>
    </row>
    <row r="401" spans="2:9" x14ac:dyDescent="0.25">
      <c r="B401" s="12">
        <v>390</v>
      </c>
      <c r="C401" s="11" t="s">
        <v>28</v>
      </c>
      <c r="D401" s="11">
        <v>94</v>
      </c>
      <c r="E401" s="11">
        <v>5.0999999999999996</v>
      </c>
      <c r="F401" s="11">
        <v>5.4</v>
      </c>
      <c r="G401" s="13" t="s">
        <v>247</v>
      </c>
      <c r="H401" s="13" t="s">
        <v>45</v>
      </c>
      <c r="I401" s="13">
        <v>6.4375</v>
      </c>
    </row>
    <row r="402" spans="2:9" x14ac:dyDescent="0.25">
      <c r="B402" s="12">
        <v>390</v>
      </c>
      <c r="C402" s="11" t="s">
        <v>30</v>
      </c>
      <c r="D402" s="11">
        <v>36</v>
      </c>
      <c r="E402" s="11">
        <v>6.4</v>
      </c>
      <c r="F402" s="11">
        <v>6.7</v>
      </c>
      <c r="G402" s="13" t="s">
        <v>190</v>
      </c>
      <c r="H402" s="13" t="s">
        <v>58</v>
      </c>
      <c r="I402" s="13">
        <v>6.4375</v>
      </c>
    </row>
    <row r="403" spans="2:9" x14ac:dyDescent="0.25">
      <c r="B403" s="12">
        <v>394</v>
      </c>
      <c r="C403" s="11" t="s">
        <v>28</v>
      </c>
      <c r="D403" s="11">
        <v>24</v>
      </c>
      <c r="E403" s="11">
        <v>12.4</v>
      </c>
      <c r="F403" s="11">
        <v>12.7</v>
      </c>
      <c r="G403" s="13" t="s">
        <v>137</v>
      </c>
      <c r="H403" s="13" t="s">
        <v>45</v>
      </c>
      <c r="I403" s="13">
        <v>6</v>
      </c>
    </row>
    <row r="404" spans="2:9" x14ac:dyDescent="0.25">
      <c r="B404" s="12">
        <v>394</v>
      </c>
      <c r="C404" s="11" t="s">
        <v>28</v>
      </c>
      <c r="D404" s="11">
        <v>39</v>
      </c>
      <c r="E404" s="11">
        <v>1.8</v>
      </c>
      <c r="F404" s="11">
        <v>2.1</v>
      </c>
      <c r="G404" s="13" t="s">
        <v>248</v>
      </c>
      <c r="H404" s="13" t="s">
        <v>45</v>
      </c>
      <c r="I404" s="13">
        <v>6</v>
      </c>
    </row>
    <row r="405" spans="2:9" x14ac:dyDescent="0.25">
      <c r="B405" s="12">
        <v>394</v>
      </c>
      <c r="C405" s="11" t="s">
        <v>28</v>
      </c>
      <c r="D405" s="11">
        <v>68</v>
      </c>
      <c r="E405" s="11">
        <v>0.7</v>
      </c>
      <c r="F405" s="11">
        <v>1</v>
      </c>
      <c r="G405" s="13" t="s">
        <v>188</v>
      </c>
      <c r="H405" s="13" t="s">
        <v>45</v>
      </c>
      <c r="I405" s="13">
        <v>6</v>
      </c>
    </row>
    <row r="406" spans="2:9" x14ac:dyDescent="0.25">
      <c r="B406" s="12">
        <v>394</v>
      </c>
      <c r="C406" s="11" t="s">
        <v>28</v>
      </c>
      <c r="D406" s="11">
        <v>81</v>
      </c>
      <c r="E406" s="11">
        <v>0.9</v>
      </c>
      <c r="F406" s="11">
        <v>1.2</v>
      </c>
      <c r="G406" s="13" t="s">
        <v>148</v>
      </c>
      <c r="H406" s="13" t="s">
        <v>45</v>
      </c>
      <c r="I406" s="13">
        <v>6</v>
      </c>
    </row>
    <row r="407" spans="2:9" x14ac:dyDescent="0.25">
      <c r="B407" s="12">
        <v>394</v>
      </c>
      <c r="C407" s="11" t="s">
        <v>28</v>
      </c>
      <c r="D407" s="11">
        <v>86</v>
      </c>
      <c r="E407" s="11">
        <v>0</v>
      </c>
      <c r="F407" s="11">
        <v>0.3</v>
      </c>
      <c r="G407" s="13" t="s">
        <v>207</v>
      </c>
      <c r="H407" s="13" t="s">
        <v>45</v>
      </c>
      <c r="I407" s="13">
        <v>6</v>
      </c>
    </row>
    <row r="408" spans="2:9" x14ac:dyDescent="0.25">
      <c r="B408" s="12">
        <v>394</v>
      </c>
      <c r="C408" s="11" t="s">
        <v>28</v>
      </c>
      <c r="D408" s="11">
        <v>94</v>
      </c>
      <c r="E408" s="11">
        <v>3.1</v>
      </c>
      <c r="F408" s="11">
        <v>3.4</v>
      </c>
      <c r="G408" s="13" t="s">
        <v>182</v>
      </c>
      <c r="H408" s="13" t="s">
        <v>45</v>
      </c>
      <c r="I408" s="13">
        <v>6</v>
      </c>
    </row>
    <row r="409" spans="2:9" x14ac:dyDescent="0.25">
      <c r="B409" s="12">
        <v>394</v>
      </c>
      <c r="C409" s="11" t="s">
        <v>28</v>
      </c>
      <c r="D409" s="11">
        <v>103</v>
      </c>
      <c r="E409" s="11">
        <v>1.3</v>
      </c>
      <c r="F409" s="11">
        <v>1.6</v>
      </c>
      <c r="G409" s="13" t="s">
        <v>170</v>
      </c>
      <c r="H409" s="13" t="s">
        <v>45</v>
      </c>
      <c r="I409" s="13">
        <v>6</v>
      </c>
    </row>
    <row r="410" spans="2:9" x14ac:dyDescent="0.25">
      <c r="B410" s="12">
        <v>394</v>
      </c>
      <c r="C410" s="11" t="s">
        <v>29</v>
      </c>
      <c r="D410" s="11">
        <v>39</v>
      </c>
      <c r="E410" s="11">
        <v>15.3</v>
      </c>
      <c r="F410" s="11">
        <v>15.6</v>
      </c>
      <c r="G410" s="13" t="s">
        <v>118</v>
      </c>
      <c r="H410" s="13" t="s">
        <v>58</v>
      </c>
      <c r="I410" s="13">
        <v>6</v>
      </c>
    </row>
    <row r="411" spans="2:9" x14ac:dyDescent="0.25">
      <c r="B411" s="12">
        <v>394</v>
      </c>
      <c r="C411" s="11" t="s">
        <v>29</v>
      </c>
      <c r="D411" s="11">
        <v>800</v>
      </c>
      <c r="E411" s="11">
        <v>10.199999999999999</v>
      </c>
      <c r="F411" s="11">
        <v>10.5</v>
      </c>
      <c r="G411" s="13" t="s">
        <v>129</v>
      </c>
      <c r="H411" s="13" t="s">
        <v>58</v>
      </c>
      <c r="I411" s="13">
        <v>6</v>
      </c>
    </row>
    <row r="412" spans="2:9" x14ac:dyDescent="0.25">
      <c r="B412" s="12">
        <v>403</v>
      </c>
      <c r="C412" s="11" t="s">
        <v>28</v>
      </c>
      <c r="D412" s="11">
        <v>34</v>
      </c>
      <c r="E412" s="11">
        <v>1.9</v>
      </c>
      <c r="F412" s="11">
        <v>2.2000000000000002</v>
      </c>
      <c r="G412" s="13" t="s">
        <v>163</v>
      </c>
      <c r="H412" s="13" t="s">
        <v>45</v>
      </c>
      <c r="I412" s="13">
        <v>5.4375</v>
      </c>
    </row>
    <row r="413" spans="2:9" x14ac:dyDescent="0.25">
      <c r="B413" s="12">
        <v>403</v>
      </c>
      <c r="C413" s="11" t="s">
        <v>28</v>
      </c>
      <c r="D413" s="11">
        <v>62</v>
      </c>
      <c r="E413" s="11">
        <v>0.3</v>
      </c>
      <c r="F413" s="11">
        <v>0.6</v>
      </c>
      <c r="G413" s="13" t="s">
        <v>228</v>
      </c>
      <c r="H413" s="13" t="s">
        <v>45</v>
      </c>
      <c r="I413" s="13">
        <v>5.4375</v>
      </c>
    </row>
    <row r="414" spans="2:9" x14ac:dyDescent="0.25">
      <c r="B414" s="12">
        <v>403</v>
      </c>
      <c r="C414" s="11" t="s">
        <v>28</v>
      </c>
      <c r="D414" s="11">
        <v>62</v>
      </c>
      <c r="E414" s="11">
        <v>1.1000000000000001</v>
      </c>
      <c r="F414" s="11">
        <v>1.4</v>
      </c>
      <c r="G414" s="13" t="s">
        <v>213</v>
      </c>
      <c r="H414" s="13" t="s">
        <v>45</v>
      </c>
      <c r="I414" s="13">
        <v>5.4375</v>
      </c>
    </row>
    <row r="415" spans="2:9" x14ac:dyDescent="0.25">
      <c r="B415" s="12">
        <v>403</v>
      </c>
      <c r="C415" s="11" t="s">
        <v>28</v>
      </c>
      <c r="D415" s="11">
        <v>68</v>
      </c>
      <c r="E415" s="11">
        <v>2.8</v>
      </c>
      <c r="F415" s="11">
        <v>3.1</v>
      </c>
      <c r="G415" s="13" t="s">
        <v>188</v>
      </c>
      <c r="H415" s="13" t="s">
        <v>45</v>
      </c>
      <c r="I415" s="13">
        <v>5.4375</v>
      </c>
    </row>
    <row r="416" spans="2:9" x14ac:dyDescent="0.25">
      <c r="B416" s="12">
        <v>403</v>
      </c>
      <c r="C416" s="11" t="s">
        <v>28</v>
      </c>
      <c r="D416" s="11">
        <v>78</v>
      </c>
      <c r="E416" s="11">
        <v>0.9</v>
      </c>
      <c r="F416" s="11">
        <v>1.2</v>
      </c>
      <c r="G416" s="13" t="s">
        <v>179</v>
      </c>
      <c r="H416" s="13" t="s">
        <v>45</v>
      </c>
      <c r="I416" s="13">
        <v>5.4375</v>
      </c>
    </row>
    <row r="417" spans="2:9" x14ac:dyDescent="0.25">
      <c r="B417" s="12">
        <v>403</v>
      </c>
      <c r="C417" s="11" t="s">
        <v>28</v>
      </c>
      <c r="D417" s="11">
        <v>81</v>
      </c>
      <c r="E417" s="11">
        <v>1.6</v>
      </c>
      <c r="F417" s="11">
        <v>1.9</v>
      </c>
      <c r="G417" s="13" t="s">
        <v>249</v>
      </c>
      <c r="H417" s="13" t="s">
        <v>45</v>
      </c>
      <c r="I417" s="13">
        <v>5.4375</v>
      </c>
    </row>
    <row r="418" spans="2:9" x14ac:dyDescent="0.25">
      <c r="B418" s="12">
        <v>403</v>
      </c>
      <c r="C418" s="11" t="s">
        <v>28</v>
      </c>
      <c r="D418" s="11">
        <v>81</v>
      </c>
      <c r="E418" s="11">
        <v>1.9</v>
      </c>
      <c r="F418" s="11">
        <v>2.2000000000000002</v>
      </c>
      <c r="G418" s="13" t="s">
        <v>249</v>
      </c>
      <c r="H418" s="13" t="s">
        <v>45</v>
      </c>
      <c r="I418" s="13">
        <v>5.4375</v>
      </c>
    </row>
    <row r="419" spans="2:9" x14ac:dyDescent="0.25">
      <c r="B419" s="12">
        <v>403</v>
      </c>
      <c r="C419" s="11" t="s">
        <v>28</v>
      </c>
      <c r="D419" s="11">
        <v>82</v>
      </c>
      <c r="E419" s="11">
        <v>1.7</v>
      </c>
      <c r="F419" s="11">
        <v>2</v>
      </c>
      <c r="G419" s="13" t="s">
        <v>145</v>
      </c>
      <c r="H419" s="13" t="s">
        <v>45</v>
      </c>
      <c r="I419" s="13">
        <v>5.4375</v>
      </c>
    </row>
    <row r="420" spans="2:9" x14ac:dyDescent="0.25">
      <c r="B420" s="12">
        <v>403</v>
      </c>
      <c r="C420" s="11" t="s">
        <v>28</v>
      </c>
      <c r="D420" s="11">
        <v>99</v>
      </c>
      <c r="E420" s="11">
        <v>5.2</v>
      </c>
      <c r="F420" s="11">
        <v>5.5</v>
      </c>
      <c r="G420" s="13" t="s">
        <v>183</v>
      </c>
      <c r="H420" s="13" t="s">
        <v>45</v>
      </c>
      <c r="I420" s="13">
        <v>5.4375</v>
      </c>
    </row>
    <row r="421" spans="2:9" x14ac:dyDescent="0.25">
      <c r="B421" s="12">
        <v>403</v>
      </c>
      <c r="C421" s="11" t="s">
        <v>28</v>
      </c>
      <c r="D421" s="11">
        <v>99</v>
      </c>
      <c r="E421" s="11">
        <v>6.5</v>
      </c>
      <c r="F421" s="11">
        <v>6.8</v>
      </c>
      <c r="G421" s="13" t="s">
        <v>183</v>
      </c>
      <c r="H421" s="13" t="s">
        <v>45</v>
      </c>
      <c r="I421" s="13">
        <v>5.4375</v>
      </c>
    </row>
    <row r="422" spans="2:9" x14ac:dyDescent="0.25">
      <c r="B422" s="12">
        <v>403</v>
      </c>
      <c r="C422" s="11" t="s">
        <v>31</v>
      </c>
      <c r="D422" s="11">
        <v>2212</v>
      </c>
      <c r="E422" s="11">
        <v>0.4</v>
      </c>
      <c r="F422" s="11">
        <v>0.7</v>
      </c>
      <c r="G422" s="13" t="s">
        <v>244</v>
      </c>
      <c r="H422" s="13" t="s">
        <v>58</v>
      </c>
      <c r="I422" s="13">
        <v>5.4375</v>
      </c>
    </row>
    <row r="423" spans="2:9" x14ac:dyDescent="0.25">
      <c r="B423" s="12">
        <v>403</v>
      </c>
      <c r="C423" s="11" t="s">
        <v>32</v>
      </c>
      <c r="D423" s="11">
        <v>378</v>
      </c>
      <c r="E423" s="11">
        <v>2.5</v>
      </c>
      <c r="F423" s="11">
        <v>2.8</v>
      </c>
      <c r="G423" s="13" t="s">
        <v>216</v>
      </c>
      <c r="H423" s="13" t="s">
        <v>47</v>
      </c>
      <c r="I423" s="13">
        <v>5.4375</v>
      </c>
    </row>
    <row r="424" spans="2:9" x14ac:dyDescent="0.25">
      <c r="B424" s="12">
        <v>415</v>
      </c>
      <c r="C424" s="11" t="s">
        <v>28</v>
      </c>
      <c r="D424" s="11">
        <v>21</v>
      </c>
      <c r="E424" s="11">
        <v>16.2</v>
      </c>
      <c r="F424" s="11">
        <v>16.5</v>
      </c>
      <c r="G424" s="13" t="s">
        <v>131</v>
      </c>
      <c r="H424" s="13" t="s">
        <v>45</v>
      </c>
      <c r="I424" s="13">
        <v>5</v>
      </c>
    </row>
    <row r="425" spans="2:9" x14ac:dyDescent="0.25">
      <c r="B425" s="12">
        <v>415</v>
      </c>
      <c r="C425" s="11" t="s">
        <v>28</v>
      </c>
      <c r="D425" s="11">
        <v>24</v>
      </c>
      <c r="E425" s="11">
        <v>9.6</v>
      </c>
      <c r="F425" s="11">
        <v>9.9</v>
      </c>
      <c r="G425" s="13" t="s">
        <v>165</v>
      </c>
      <c r="H425" s="13" t="s">
        <v>45</v>
      </c>
      <c r="I425" s="13">
        <v>5</v>
      </c>
    </row>
    <row r="426" spans="2:9" x14ac:dyDescent="0.25">
      <c r="B426" s="12">
        <v>415</v>
      </c>
      <c r="C426" s="11" t="s">
        <v>28</v>
      </c>
      <c r="D426" s="11">
        <v>53</v>
      </c>
      <c r="E426" s="11">
        <v>1.3</v>
      </c>
      <c r="F426" s="11">
        <v>1.6</v>
      </c>
      <c r="G426" s="13" t="s">
        <v>250</v>
      </c>
      <c r="H426" s="13" t="s">
        <v>45</v>
      </c>
      <c r="I426" s="13">
        <v>5</v>
      </c>
    </row>
    <row r="427" spans="2:9" x14ac:dyDescent="0.25">
      <c r="B427" s="12">
        <v>415</v>
      </c>
      <c r="C427" s="11" t="s">
        <v>28</v>
      </c>
      <c r="D427" s="11">
        <v>82</v>
      </c>
      <c r="E427" s="11">
        <v>0</v>
      </c>
      <c r="F427" s="11">
        <v>0.3</v>
      </c>
      <c r="G427" s="13" t="s">
        <v>133</v>
      </c>
      <c r="H427" s="13" t="s">
        <v>45</v>
      </c>
      <c r="I427" s="13">
        <v>5</v>
      </c>
    </row>
    <row r="428" spans="2:9" x14ac:dyDescent="0.25">
      <c r="B428" s="12">
        <v>415</v>
      </c>
      <c r="C428" s="11" t="s">
        <v>28</v>
      </c>
      <c r="D428" s="11">
        <v>86</v>
      </c>
      <c r="E428" s="11">
        <v>3.8</v>
      </c>
      <c r="F428" s="11">
        <v>4.0999999999999996</v>
      </c>
      <c r="G428" s="13" t="s">
        <v>207</v>
      </c>
      <c r="H428" s="13" t="s">
        <v>45</v>
      </c>
      <c r="I428" s="13">
        <v>5</v>
      </c>
    </row>
    <row r="429" spans="2:9" x14ac:dyDescent="0.25">
      <c r="B429" s="12">
        <v>415</v>
      </c>
      <c r="C429" s="11" t="s">
        <v>31</v>
      </c>
      <c r="D429" s="11">
        <v>497</v>
      </c>
      <c r="E429" s="11">
        <v>1.4</v>
      </c>
      <c r="F429" s="11">
        <v>1.7</v>
      </c>
      <c r="G429" s="13" t="s">
        <v>126</v>
      </c>
      <c r="H429" s="13" t="s">
        <v>58</v>
      </c>
      <c r="I429" s="13">
        <v>5</v>
      </c>
    </row>
    <row r="430" spans="2:9" x14ac:dyDescent="0.25">
      <c r="B430" s="12">
        <v>415</v>
      </c>
      <c r="C430" s="11" t="s">
        <v>29</v>
      </c>
      <c r="D430" s="11">
        <v>212</v>
      </c>
      <c r="E430" s="11">
        <v>6.4</v>
      </c>
      <c r="F430" s="11">
        <v>6.7</v>
      </c>
      <c r="G430" s="13" t="s">
        <v>149</v>
      </c>
      <c r="H430" s="13" t="s">
        <v>58</v>
      </c>
      <c r="I430" s="13">
        <v>5</v>
      </c>
    </row>
    <row r="431" spans="2:9" x14ac:dyDescent="0.25">
      <c r="B431" s="12">
        <v>415</v>
      </c>
      <c r="C431" s="11" t="s">
        <v>29</v>
      </c>
      <c r="D431" s="11">
        <v>258</v>
      </c>
      <c r="E431" s="11">
        <v>0</v>
      </c>
      <c r="F431" s="11">
        <v>0.3</v>
      </c>
      <c r="G431" s="13" t="s">
        <v>251</v>
      </c>
      <c r="H431" s="13" t="s">
        <v>58</v>
      </c>
      <c r="I431" s="13">
        <v>5</v>
      </c>
    </row>
    <row r="432" spans="2:9" x14ac:dyDescent="0.25">
      <c r="B432" s="12">
        <v>415</v>
      </c>
      <c r="C432" s="11" t="s">
        <v>29</v>
      </c>
      <c r="D432" s="11">
        <v>258</v>
      </c>
      <c r="E432" s="11">
        <v>0.3</v>
      </c>
      <c r="F432" s="11">
        <v>0.6</v>
      </c>
      <c r="G432" s="13" t="s">
        <v>251</v>
      </c>
      <c r="H432" s="13" t="s">
        <v>58</v>
      </c>
      <c r="I432" s="13">
        <v>5</v>
      </c>
    </row>
    <row r="433" spans="2:9" x14ac:dyDescent="0.25">
      <c r="B433" s="12">
        <v>415</v>
      </c>
      <c r="C433" s="11" t="s">
        <v>29</v>
      </c>
      <c r="D433" s="11">
        <v>259</v>
      </c>
      <c r="E433" s="11">
        <v>0.7</v>
      </c>
      <c r="F433" s="11">
        <v>1</v>
      </c>
      <c r="G433" s="13" t="s">
        <v>252</v>
      </c>
      <c r="H433" s="13" t="s">
        <v>58</v>
      </c>
      <c r="I433" s="13">
        <v>5</v>
      </c>
    </row>
    <row r="434" spans="2:9" x14ac:dyDescent="0.25">
      <c r="B434" s="12">
        <v>425</v>
      </c>
      <c r="C434" s="11" t="s">
        <v>28</v>
      </c>
      <c r="D434" s="11">
        <v>21</v>
      </c>
      <c r="E434" s="11">
        <v>9.9</v>
      </c>
      <c r="F434" s="11">
        <v>10.199999999999999</v>
      </c>
      <c r="G434" s="13" t="s">
        <v>131</v>
      </c>
      <c r="H434" s="13" t="s">
        <v>45</v>
      </c>
      <c r="I434" s="13">
        <v>4.4375</v>
      </c>
    </row>
    <row r="435" spans="2:9" x14ac:dyDescent="0.25">
      <c r="B435" s="12">
        <v>425</v>
      </c>
      <c r="C435" s="11" t="s">
        <v>28</v>
      </c>
      <c r="D435" s="11">
        <v>22</v>
      </c>
      <c r="E435" s="11">
        <v>7</v>
      </c>
      <c r="F435" s="11">
        <v>7.3</v>
      </c>
      <c r="G435" s="13" t="s">
        <v>167</v>
      </c>
      <c r="H435" s="13" t="s">
        <v>45</v>
      </c>
      <c r="I435" s="13">
        <v>4.4375</v>
      </c>
    </row>
    <row r="436" spans="2:9" x14ac:dyDescent="0.25">
      <c r="B436" s="12">
        <v>425</v>
      </c>
      <c r="C436" s="11" t="s">
        <v>28</v>
      </c>
      <c r="D436" s="11">
        <v>42</v>
      </c>
      <c r="E436" s="11">
        <v>3.2</v>
      </c>
      <c r="F436" s="11">
        <v>3.5</v>
      </c>
      <c r="G436" s="13" t="s">
        <v>253</v>
      </c>
      <c r="H436" s="13" t="s">
        <v>45</v>
      </c>
      <c r="I436" s="13">
        <v>4.4375</v>
      </c>
    </row>
    <row r="437" spans="2:9" x14ac:dyDescent="0.25">
      <c r="B437" s="12">
        <v>425</v>
      </c>
      <c r="C437" s="11" t="s">
        <v>28</v>
      </c>
      <c r="D437" s="11">
        <v>42</v>
      </c>
      <c r="E437" s="11">
        <v>3.6</v>
      </c>
      <c r="F437" s="11">
        <v>3.9</v>
      </c>
      <c r="G437" s="13" t="s">
        <v>253</v>
      </c>
      <c r="H437" s="13" t="s">
        <v>45</v>
      </c>
      <c r="I437" s="13">
        <v>4.4375</v>
      </c>
    </row>
    <row r="438" spans="2:9" x14ac:dyDescent="0.25">
      <c r="B438" s="12">
        <v>425</v>
      </c>
      <c r="C438" s="11" t="s">
        <v>28</v>
      </c>
      <c r="D438" s="11">
        <v>52</v>
      </c>
      <c r="E438" s="11">
        <v>2</v>
      </c>
      <c r="F438" s="11">
        <v>2.2999999999999998</v>
      </c>
      <c r="G438" s="13" t="s">
        <v>158</v>
      </c>
      <c r="H438" s="13" t="s">
        <v>45</v>
      </c>
      <c r="I438" s="13">
        <v>4.4375</v>
      </c>
    </row>
    <row r="439" spans="2:9" x14ac:dyDescent="0.25">
      <c r="B439" s="12">
        <v>425</v>
      </c>
      <c r="C439" s="11" t="s">
        <v>28</v>
      </c>
      <c r="D439" s="11">
        <v>85</v>
      </c>
      <c r="E439" s="11">
        <v>0</v>
      </c>
      <c r="F439" s="11">
        <v>0.3</v>
      </c>
      <c r="G439" s="13" t="s">
        <v>172</v>
      </c>
      <c r="H439" s="13" t="s">
        <v>45</v>
      </c>
      <c r="I439" s="13">
        <v>4.4375</v>
      </c>
    </row>
    <row r="440" spans="2:9" x14ac:dyDescent="0.25">
      <c r="B440" s="12">
        <v>425</v>
      </c>
      <c r="C440" s="11" t="s">
        <v>28</v>
      </c>
      <c r="D440" s="11">
        <v>95</v>
      </c>
      <c r="E440" s="11">
        <v>0.9</v>
      </c>
      <c r="F440" s="11">
        <v>1.2</v>
      </c>
      <c r="G440" s="13" t="s">
        <v>201</v>
      </c>
      <c r="H440" s="13" t="s">
        <v>45</v>
      </c>
      <c r="I440" s="13">
        <v>4.4375</v>
      </c>
    </row>
    <row r="441" spans="2:9" x14ac:dyDescent="0.25">
      <c r="B441" s="12">
        <v>425</v>
      </c>
      <c r="C441" s="11" t="s">
        <v>28</v>
      </c>
      <c r="D441" s="11">
        <v>102</v>
      </c>
      <c r="E441" s="11">
        <v>2.5</v>
      </c>
      <c r="F441" s="11">
        <v>2.8</v>
      </c>
      <c r="G441" s="13" t="s">
        <v>157</v>
      </c>
      <c r="H441" s="13" t="s">
        <v>45</v>
      </c>
      <c r="I441" s="13">
        <v>4.4375</v>
      </c>
    </row>
    <row r="442" spans="2:9" x14ac:dyDescent="0.25">
      <c r="B442" s="12">
        <v>425</v>
      </c>
      <c r="C442" s="11" t="s">
        <v>30</v>
      </c>
      <c r="D442" s="11">
        <v>36</v>
      </c>
      <c r="E442" s="11">
        <v>6.1</v>
      </c>
      <c r="F442" s="11">
        <v>6.4</v>
      </c>
      <c r="G442" s="13" t="s">
        <v>190</v>
      </c>
      <c r="H442" s="13" t="s">
        <v>58</v>
      </c>
      <c r="I442" s="13">
        <v>4.4375</v>
      </c>
    </row>
    <row r="443" spans="2:9" x14ac:dyDescent="0.25">
      <c r="B443" s="12">
        <v>434</v>
      </c>
      <c r="C443" s="11" t="s">
        <v>28</v>
      </c>
      <c r="D443" s="11">
        <v>21</v>
      </c>
      <c r="E443" s="11">
        <v>0</v>
      </c>
      <c r="F443" s="11">
        <v>0.3</v>
      </c>
      <c r="G443" s="13" t="s">
        <v>254</v>
      </c>
      <c r="H443" s="13" t="s">
        <v>45</v>
      </c>
      <c r="I443" s="13">
        <v>4</v>
      </c>
    </row>
    <row r="444" spans="2:9" x14ac:dyDescent="0.25">
      <c r="B444" s="12">
        <v>434</v>
      </c>
      <c r="C444" s="11" t="s">
        <v>28</v>
      </c>
      <c r="D444" s="11">
        <v>46</v>
      </c>
      <c r="E444" s="11">
        <v>5.5</v>
      </c>
      <c r="F444" s="11">
        <v>5.8</v>
      </c>
      <c r="G444" s="13" t="s">
        <v>180</v>
      </c>
      <c r="H444" s="13" t="s">
        <v>45</v>
      </c>
      <c r="I444" s="13">
        <v>4</v>
      </c>
    </row>
    <row r="445" spans="2:9" x14ac:dyDescent="0.25">
      <c r="B445" s="12">
        <v>434</v>
      </c>
      <c r="C445" s="11" t="s">
        <v>28</v>
      </c>
      <c r="D445" s="11">
        <v>52</v>
      </c>
      <c r="E445" s="11">
        <v>8.3000000000000007</v>
      </c>
      <c r="F445" s="11">
        <v>8.6</v>
      </c>
      <c r="G445" s="13" t="s">
        <v>158</v>
      </c>
      <c r="H445" s="13" t="s">
        <v>45</v>
      </c>
      <c r="I445" s="13">
        <v>4</v>
      </c>
    </row>
    <row r="446" spans="2:9" x14ac:dyDescent="0.25">
      <c r="B446" s="12">
        <v>434</v>
      </c>
      <c r="C446" s="11" t="s">
        <v>28</v>
      </c>
      <c r="D446" s="11">
        <v>52</v>
      </c>
      <c r="E446" s="11">
        <v>9.6999999999999993</v>
      </c>
      <c r="F446" s="11">
        <v>10</v>
      </c>
      <c r="G446" s="13" t="s">
        <v>158</v>
      </c>
      <c r="H446" s="13" t="s">
        <v>45</v>
      </c>
      <c r="I446" s="13">
        <v>4</v>
      </c>
    </row>
    <row r="447" spans="2:9" x14ac:dyDescent="0.25">
      <c r="B447" s="12">
        <v>434</v>
      </c>
      <c r="C447" s="11" t="s">
        <v>28</v>
      </c>
      <c r="D447" s="11">
        <v>66</v>
      </c>
      <c r="E447" s="11">
        <v>0.8</v>
      </c>
      <c r="F447" s="11">
        <v>1.1000000000000001</v>
      </c>
      <c r="G447" s="13" t="s">
        <v>178</v>
      </c>
      <c r="H447" s="13" t="s">
        <v>45</v>
      </c>
      <c r="I447" s="13">
        <v>4</v>
      </c>
    </row>
    <row r="448" spans="2:9" x14ac:dyDescent="0.25">
      <c r="B448" s="12">
        <v>434</v>
      </c>
      <c r="C448" s="11" t="s">
        <v>28</v>
      </c>
      <c r="D448" s="11">
        <v>66</v>
      </c>
      <c r="E448" s="11">
        <v>4.7</v>
      </c>
      <c r="F448" s="11">
        <v>5</v>
      </c>
      <c r="G448" s="13" t="s">
        <v>178</v>
      </c>
      <c r="H448" s="13" t="s">
        <v>45</v>
      </c>
      <c r="I448" s="13">
        <v>4</v>
      </c>
    </row>
    <row r="449" spans="2:9" x14ac:dyDescent="0.25">
      <c r="B449" s="12">
        <v>434</v>
      </c>
      <c r="C449" s="11" t="s">
        <v>28</v>
      </c>
      <c r="D449" s="11">
        <v>68</v>
      </c>
      <c r="E449" s="11">
        <v>0.3</v>
      </c>
      <c r="F449" s="11">
        <v>0.6</v>
      </c>
      <c r="G449" s="13" t="s">
        <v>188</v>
      </c>
      <c r="H449" s="13" t="s">
        <v>45</v>
      </c>
      <c r="I449" s="13">
        <v>4</v>
      </c>
    </row>
    <row r="450" spans="2:9" x14ac:dyDescent="0.25">
      <c r="B450" s="12">
        <v>434</v>
      </c>
      <c r="C450" s="11" t="s">
        <v>28</v>
      </c>
      <c r="D450" s="11">
        <v>68</v>
      </c>
      <c r="E450" s="11">
        <v>1.9</v>
      </c>
      <c r="F450" s="11">
        <v>2.2000000000000002</v>
      </c>
      <c r="G450" s="13" t="s">
        <v>188</v>
      </c>
      <c r="H450" s="13" t="s">
        <v>45</v>
      </c>
      <c r="I450" s="13">
        <v>4</v>
      </c>
    </row>
    <row r="451" spans="2:9" x14ac:dyDescent="0.25">
      <c r="B451" s="12">
        <v>434</v>
      </c>
      <c r="C451" s="11" t="s">
        <v>28</v>
      </c>
      <c r="D451" s="11">
        <v>74</v>
      </c>
      <c r="E451" s="11">
        <v>6.8</v>
      </c>
      <c r="F451" s="11">
        <v>7.1</v>
      </c>
      <c r="G451" s="13" t="s">
        <v>160</v>
      </c>
      <c r="H451" s="13" t="s">
        <v>45</v>
      </c>
      <c r="I451" s="13">
        <v>4</v>
      </c>
    </row>
    <row r="452" spans="2:9" x14ac:dyDescent="0.25">
      <c r="B452" s="12">
        <v>434</v>
      </c>
      <c r="C452" s="11" t="s">
        <v>28</v>
      </c>
      <c r="D452" s="11">
        <v>78</v>
      </c>
      <c r="E452" s="11">
        <v>4.5999999999999996</v>
      </c>
      <c r="F452" s="11">
        <v>4.9000000000000004</v>
      </c>
      <c r="G452" s="13" t="s">
        <v>211</v>
      </c>
      <c r="H452" s="13" t="s">
        <v>45</v>
      </c>
      <c r="I452" s="13">
        <v>4</v>
      </c>
    </row>
    <row r="453" spans="2:9" x14ac:dyDescent="0.25">
      <c r="B453" s="12">
        <v>434</v>
      </c>
      <c r="C453" s="11" t="s">
        <v>28</v>
      </c>
      <c r="D453" s="11">
        <v>80</v>
      </c>
      <c r="E453" s="11">
        <v>0.7</v>
      </c>
      <c r="F453" s="11">
        <v>1</v>
      </c>
      <c r="G453" s="13" t="s">
        <v>162</v>
      </c>
      <c r="H453" s="13" t="s">
        <v>45</v>
      </c>
      <c r="I453" s="13">
        <v>4</v>
      </c>
    </row>
    <row r="454" spans="2:9" x14ac:dyDescent="0.25">
      <c r="B454" s="12">
        <v>434</v>
      </c>
      <c r="C454" s="11" t="s">
        <v>28</v>
      </c>
      <c r="D454" s="11">
        <v>80</v>
      </c>
      <c r="E454" s="11">
        <v>1.8</v>
      </c>
      <c r="F454" s="11">
        <v>2.1</v>
      </c>
      <c r="G454" s="13" t="s">
        <v>162</v>
      </c>
      <c r="H454" s="13" t="s">
        <v>45</v>
      </c>
      <c r="I454" s="13">
        <v>4</v>
      </c>
    </row>
    <row r="455" spans="2:9" x14ac:dyDescent="0.25">
      <c r="B455" s="12">
        <v>434</v>
      </c>
      <c r="C455" s="11" t="s">
        <v>28</v>
      </c>
      <c r="D455" s="11">
        <v>81</v>
      </c>
      <c r="E455" s="11">
        <v>2.4</v>
      </c>
      <c r="F455" s="11">
        <v>2.7</v>
      </c>
      <c r="G455" s="13" t="s">
        <v>249</v>
      </c>
      <c r="H455" s="13" t="s">
        <v>45</v>
      </c>
      <c r="I455" s="13">
        <v>4</v>
      </c>
    </row>
    <row r="456" spans="2:9" x14ac:dyDescent="0.25">
      <c r="B456" s="12">
        <v>434</v>
      </c>
      <c r="C456" s="11" t="s">
        <v>28</v>
      </c>
      <c r="D456" s="11">
        <v>82</v>
      </c>
      <c r="E456" s="11">
        <v>5.7</v>
      </c>
      <c r="F456" s="11">
        <v>6</v>
      </c>
      <c r="G456" s="13" t="s">
        <v>145</v>
      </c>
      <c r="H456" s="13" t="s">
        <v>45</v>
      </c>
      <c r="I456" s="13">
        <v>4</v>
      </c>
    </row>
    <row r="457" spans="2:9" x14ac:dyDescent="0.25">
      <c r="B457" s="12">
        <v>434</v>
      </c>
      <c r="C457" s="11" t="s">
        <v>28</v>
      </c>
      <c r="D457" s="11">
        <v>90</v>
      </c>
      <c r="E457" s="11">
        <v>4</v>
      </c>
      <c r="F457" s="11">
        <v>4.3</v>
      </c>
      <c r="G457" s="13" t="s">
        <v>161</v>
      </c>
      <c r="H457" s="13" t="s">
        <v>45</v>
      </c>
      <c r="I457" s="13">
        <v>4</v>
      </c>
    </row>
    <row r="458" spans="2:9" x14ac:dyDescent="0.25">
      <c r="B458" s="12">
        <v>434</v>
      </c>
      <c r="C458" s="11" t="s">
        <v>28</v>
      </c>
      <c r="D458" s="11">
        <v>102</v>
      </c>
      <c r="E458" s="11">
        <v>5.2</v>
      </c>
      <c r="F458" s="11">
        <v>5.5</v>
      </c>
      <c r="G458" s="13" t="s">
        <v>157</v>
      </c>
      <c r="H458" s="13" t="s">
        <v>45</v>
      </c>
      <c r="I458" s="13">
        <v>4</v>
      </c>
    </row>
    <row r="459" spans="2:9" x14ac:dyDescent="0.25">
      <c r="B459" s="12">
        <v>434</v>
      </c>
      <c r="C459" s="11" t="s">
        <v>28</v>
      </c>
      <c r="D459" s="11">
        <v>103</v>
      </c>
      <c r="E459" s="11">
        <v>2.5</v>
      </c>
      <c r="F459" s="11">
        <v>2.8</v>
      </c>
      <c r="G459" s="13" t="s">
        <v>170</v>
      </c>
      <c r="H459" s="13" t="s">
        <v>45</v>
      </c>
      <c r="I459" s="13">
        <v>4</v>
      </c>
    </row>
    <row r="460" spans="2:9" x14ac:dyDescent="0.25">
      <c r="B460" s="12">
        <v>434</v>
      </c>
      <c r="C460" s="11" t="s">
        <v>28</v>
      </c>
      <c r="D460" s="11">
        <v>107</v>
      </c>
      <c r="E460" s="11">
        <v>1.6</v>
      </c>
      <c r="F460" s="11">
        <v>1.9</v>
      </c>
      <c r="G460" s="13" t="s">
        <v>241</v>
      </c>
      <c r="H460" s="13" t="s">
        <v>45</v>
      </c>
      <c r="I460" s="13">
        <v>4</v>
      </c>
    </row>
    <row r="461" spans="2:9" x14ac:dyDescent="0.25">
      <c r="B461" s="12">
        <v>434</v>
      </c>
      <c r="C461" s="11" t="s">
        <v>31</v>
      </c>
      <c r="D461" s="11">
        <v>135</v>
      </c>
      <c r="E461" s="11">
        <v>0</v>
      </c>
      <c r="F461" s="11">
        <v>0.3</v>
      </c>
      <c r="G461" s="13" t="s">
        <v>255</v>
      </c>
      <c r="H461" s="13" t="s">
        <v>58</v>
      </c>
      <c r="I461" s="13">
        <v>4</v>
      </c>
    </row>
    <row r="462" spans="2:9" x14ac:dyDescent="0.25">
      <c r="B462" s="12">
        <v>434</v>
      </c>
      <c r="C462" s="11" t="s">
        <v>29</v>
      </c>
      <c r="D462" s="11">
        <v>39</v>
      </c>
      <c r="E462" s="11">
        <v>10.7</v>
      </c>
      <c r="F462" s="11">
        <v>11</v>
      </c>
      <c r="G462" s="13" t="s">
        <v>237</v>
      </c>
      <c r="H462" s="13" t="s">
        <v>58</v>
      </c>
      <c r="I462" s="13">
        <v>4</v>
      </c>
    </row>
    <row r="463" spans="2:9" x14ac:dyDescent="0.25">
      <c r="B463" s="12">
        <v>434</v>
      </c>
      <c r="C463" s="11" t="s">
        <v>29</v>
      </c>
      <c r="D463" s="11">
        <v>93</v>
      </c>
      <c r="E463" s="11">
        <v>2.5</v>
      </c>
      <c r="F463" s="11">
        <v>2.8</v>
      </c>
      <c r="G463" s="13" t="s">
        <v>189</v>
      </c>
      <c r="H463" s="13" t="s">
        <v>58</v>
      </c>
      <c r="I463" s="13">
        <v>4</v>
      </c>
    </row>
    <row r="464" spans="2:9" x14ac:dyDescent="0.25">
      <c r="B464" s="12">
        <v>434</v>
      </c>
      <c r="C464" s="11" t="s">
        <v>30</v>
      </c>
      <c r="D464" s="11">
        <v>36</v>
      </c>
      <c r="E464" s="11">
        <v>0.8</v>
      </c>
      <c r="F464" s="11">
        <v>1.1000000000000001</v>
      </c>
      <c r="G464" s="13" t="s">
        <v>190</v>
      </c>
      <c r="H464" s="13" t="s">
        <v>58</v>
      </c>
      <c r="I464" s="13">
        <v>4</v>
      </c>
    </row>
    <row r="465" spans="2:9" x14ac:dyDescent="0.25">
      <c r="B465" s="12">
        <v>456</v>
      </c>
      <c r="C465" s="11" t="s">
        <v>28</v>
      </c>
      <c r="D465" s="11">
        <v>1</v>
      </c>
      <c r="E465" s="11">
        <v>1.8</v>
      </c>
      <c r="F465" s="11">
        <v>2.1</v>
      </c>
      <c r="G465" s="13" t="s">
        <v>164</v>
      </c>
      <c r="H465" s="13" t="s">
        <v>45</v>
      </c>
      <c r="I465" s="13">
        <v>3</v>
      </c>
    </row>
    <row r="466" spans="2:9" x14ac:dyDescent="0.25">
      <c r="B466" s="12">
        <v>456</v>
      </c>
      <c r="C466" s="11" t="s">
        <v>28</v>
      </c>
      <c r="D466" s="11">
        <v>15</v>
      </c>
      <c r="E466" s="11">
        <v>1.5</v>
      </c>
      <c r="F466" s="11">
        <v>1.8</v>
      </c>
      <c r="G466" s="13" t="s">
        <v>168</v>
      </c>
      <c r="H466" s="13" t="s">
        <v>45</v>
      </c>
      <c r="I466" s="13">
        <v>3</v>
      </c>
    </row>
    <row r="467" spans="2:9" x14ac:dyDescent="0.25">
      <c r="B467" s="12">
        <v>456</v>
      </c>
      <c r="C467" s="11" t="s">
        <v>28</v>
      </c>
      <c r="D467" s="11">
        <v>16</v>
      </c>
      <c r="E467" s="11">
        <v>8.1</v>
      </c>
      <c r="F467" s="11">
        <v>8.4</v>
      </c>
      <c r="G467" s="13" t="s">
        <v>210</v>
      </c>
      <c r="H467" s="13" t="s">
        <v>45</v>
      </c>
      <c r="I467" s="13">
        <v>3</v>
      </c>
    </row>
    <row r="468" spans="2:9" x14ac:dyDescent="0.25">
      <c r="B468" s="12">
        <v>456</v>
      </c>
      <c r="C468" s="11" t="s">
        <v>28</v>
      </c>
      <c r="D468" s="11">
        <v>21</v>
      </c>
      <c r="E468" s="11">
        <v>11.5</v>
      </c>
      <c r="F468" s="11">
        <v>11.8</v>
      </c>
      <c r="G468" s="13" t="s">
        <v>131</v>
      </c>
      <c r="H468" s="13" t="s">
        <v>45</v>
      </c>
      <c r="I468" s="13">
        <v>3</v>
      </c>
    </row>
    <row r="469" spans="2:9" x14ac:dyDescent="0.25">
      <c r="B469" s="12">
        <v>456</v>
      </c>
      <c r="C469" s="11" t="s">
        <v>28</v>
      </c>
      <c r="D469" s="11">
        <v>21</v>
      </c>
      <c r="E469" s="11">
        <v>14</v>
      </c>
      <c r="F469" s="11">
        <v>14.3</v>
      </c>
      <c r="G469" s="13" t="s">
        <v>131</v>
      </c>
      <c r="H469" s="13" t="s">
        <v>45</v>
      </c>
      <c r="I469" s="13">
        <v>3</v>
      </c>
    </row>
    <row r="470" spans="2:9" x14ac:dyDescent="0.25">
      <c r="B470" s="12">
        <v>456</v>
      </c>
      <c r="C470" s="11" t="s">
        <v>28</v>
      </c>
      <c r="D470" s="11">
        <v>24</v>
      </c>
      <c r="E470" s="11">
        <v>11.6</v>
      </c>
      <c r="F470" s="11">
        <v>11.9</v>
      </c>
      <c r="G470" s="13" t="s">
        <v>165</v>
      </c>
      <c r="H470" s="13" t="s">
        <v>45</v>
      </c>
      <c r="I470" s="13">
        <v>3</v>
      </c>
    </row>
    <row r="471" spans="2:9" x14ac:dyDescent="0.25">
      <c r="B471" s="12">
        <v>456</v>
      </c>
      <c r="C471" s="11" t="s">
        <v>28</v>
      </c>
      <c r="D471" s="11">
        <v>24</v>
      </c>
      <c r="E471" s="11">
        <v>8.3000000000000007</v>
      </c>
      <c r="F471" s="11">
        <v>8.6</v>
      </c>
      <c r="G471" s="13" t="s">
        <v>165</v>
      </c>
      <c r="H471" s="13" t="s">
        <v>45</v>
      </c>
      <c r="I471" s="13">
        <v>3</v>
      </c>
    </row>
    <row r="472" spans="2:9" x14ac:dyDescent="0.25">
      <c r="B472" s="12">
        <v>456</v>
      </c>
      <c r="C472" s="11" t="s">
        <v>28</v>
      </c>
      <c r="D472" s="11">
        <v>37</v>
      </c>
      <c r="E472" s="11">
        <v>2.9</v>
      </c>
      <c r="F472" s="11">
        <v>3.2</v>
      </c>
      <c r="G472" s="13" t="s">
        <v>226</v>
      </c>
      <c r="H472" s="13" t="s">
        <v>45</v>
      </c>
      <c r="I472" s="13">
        <v>3</v>
      </c>
    </row>
    <row r="473" spans="2:9" x14ac:dyDescent="0.25">
      <c r="B473" s="12">
        <v>456</v>
      </c>
      <c r="C473" s="11" t="s">
        <v>28</v>
      </c>
      <c r="D473" s="11">
        <v>39</v>
      </c>
      <c r="E473" s="11">
        <v>0.1</v>
      </c>
      <c r="F473" s="11">
        <v>0.4</v>
      </c>
      <c r="G473" s="13" t="s">
        <v>56</v>
      </c>
      <c r="H473" s="13" t="s">
        <v>45</v>
      </c>
      <c r="I473" s="13">
        <v>3</v>
      </c>
    </row>
    <row r="474" spans="2:9" x14ac:dyDescent="0.25">
      <c r="B474" s="12">
        <v>456</v>
      </c>
      <c r="C474" s="11" t="s">
        <v>28</v>
      </c>
      <c r="D474" s="11">
        <v>46</v>
      </c>
      <c r="E474" s="11">
        <v>4.3</v>
      </c>
      <c r="F474" s="11">
        <v>4.5999999999999996</v>
      </c>
      <c r="G474" s="13" t="s">
        <v>180</v>
      </c>
      <c r="H474" s="13" t="s">
        <v>45</v>
      </c>
      <c r="I474" s="13">
        <v>3</v>
      </c>
    </row>
    <row r="475" spans="2:9" x14ac:dyDescent="0.25">
      <c r="B475" s="12">
        <v>456</v>
      </c>
      <c r="C475" s="11" t="s">
        <v>28</v>
      </c>
      <c r="D475" s="11">
        <v>46</v>
      </c>
      <c r="E475" s="11">
        <v>7.1</v>
      </c>
      <c r="F475" s="11">
        <v>7.4</v>
      </c>
      <c r="G475" s="13" t="s">
        <v>180</v>
      </c>
      <c r="H475" s="13" t="s">
        <v>45</v>
      </c>
      <c r="I475" s="13">
        <v>3</v>
      </c>
    </row>
    <row r="476" spans="2:9" x14ac:dyDescent="0.25">
      <c r="B476" s="12">
        <v>456</v>
      </c>
      <c r="C476" s="11" t="s">
        <v>28</v>
      </c>
      <c r="D476" s="11">
        <v>46</v>
      </c>
      <c r="E476" s="11">
        <v>7.9</v>
      </c>
      <c r="F476" s="11">
        <v>8.1999999999999993</v>
      </c>
      <c r="G476" s="13" t="s">
        <v>180</v>
      </c>
      <c r="H476" s="13" t="s">
        <v>45</v>
      </c>
      <c r="I476" s="13">
        <v>3</v>
      </c>
    </row>
    <row r="477" spans="2:9" x14ac:dyDescent="0.25">
      <c r="B477" s="12">
        <v>456</v>
      </c>
      <c r="C477" s="11" t="s">
        <v>28</v>
      </c>
      <c r="D477" s="11">
        <v>46</v>
      </c>
      <c r="E477" s="11">
        <v>8.3000000000000007</v>
      </c>
      <c r="F477" s="11">
        <v>8.6</v>
      </c>
      <c r="G477" s="13" t="s">
        <v>180</v>
      </c>
      <c r="H477" s="13" t="s">
        <v>45</v>
      </c>
      <c r="I477" s="13">
        <v>3</v>
      </c>
    </row>
    <row r="478" spans="2:9" x14ac:dyDescent="0.25">
      <c r="B478" s="12">
        <v>456</v>
      </c>
      <c r="C478" s="11" t="s">
        <v>28</v>
      </c>
      <c r="D478" s="11">
        <v>46</v>
      </c>
      <c r="E478" s="11">
        <v>9</v>
      </c>
      <c r="F478" s="11">
        <v>9.3000000000000007</v>
      </c>
      <c r="G478" s="13" t="s">
        <v>180</v>
      </c>
      <c r="H478" s="13" t="s">
        <v>45</v>
      </c>
      <c r="I478" s="13">
        <v>3</v>
      </c>
    </row>
    <row r="479" spans="2:9" x14ac:dyDescent="0.25">
      <c r="B479" s="12">
        <v>456</v>
      </c>
      <c r="C479" s="11" t="s">
        <v>28</v>
      </c>
      <c r="D479" s="11">
        <v>46</v>
      </c>
      <c r="E479" s="11">
        <v>9.5</v>
      </c>
      <c r="F479" s="11">
        <v>9.8000000000000007</v>
      </c>
      <c r="G479" s="13" t="s">
        <v>180</v>
      </c>
      <c r="H479" s="13" t="s">
        <v>45</v>
      </c>
      <c r="I479" s="13">
        <v>3</v>
      </c>
    </row>
    <row r="480" spans="2:9" x14ac:dyDescent="0.25">
      <c r="B480" s="12">
        <v>456</v>
      </c>
      <c r="C480" s="11" t="s">
        <v>28</v>
      </c>
      <c r="D480" s="11">
        <v>62</v>
      </c>
      <c r="E480" s="11">
        <v>4.8</v>
      </c>
      <c r="F480" s="11">
        <v>5.0999999999999996</v>
      </c>
      <c r="G480" s="13" t="s">
        <v>256</v>
      </c>
      <c r="H480" s="13" t="s">
        <v>45</v>
      </c>
      <c r="I480" s="13">
        <v>3</v>
      </c>
    </row>
    <row r="481" spans="2:9" x14ac:dyDescent="0.25">
      <c r="B481" s="12">
        <v>456</v>
      </c>
      <c r="C481" s="11" t="s">
        <v>28</v>
      </c>
      <c r="D481" s="11">
        <v>66</v>
      </c>
      <c r="E481" s="11">
        <v>3</v>
      </c>
      <c r="F481" s="11">
        <v>3.3</v>
      </c>
      <c r="G481" s="13" t="s">
        <v>178</v>
      </c>
      <c r="H481" s="13" t="s">
        <v>45</v>
      </c>
      <c r="I481" s="13">
        <v>3</v>
      </c>
    </row>
    <row r="482" spans="2:9" x14ac:dyDescent="0.25">
      <c r="B482" s="12">
        <v>456</v>
      </c>
      <c r="C482" s="11" t="s">
        <v>28</v>
      </c>
      <c r="D482" s="11">
        <v>66</v>
      </c>
      <c r="E482" s="11">
        <v>3.7</v>
      </c>
      <c r="F482" s="11">
        <v>4</v>
      </c>
      <c r="G482" s="13" t="s">
        <v>178</v>
      </c>
      <c r="H482" s="13" t="s">
        <v>45</v>
      </c>
      <c r="I482" s="13">
        <v>3</v>
      </c>
    </row>
    <row r="483" spans="2:9" x14ac:dyDescent="0.25">
      <c r="B483" s="12">
        <v>456</v>
      </c>
      <c r="C483" s="11" t="s">
        <v>28</v>
      </c>
      <c r="D483" s="11">
        <v>80</v>
      </c>
      <c r="E483" s="11">
        <v>0.4</v>
      </c>
      <c r="F483" s="11">
        <v>0.7</v>
      </c>
      <c r="G483" s="13" t="s">
        <v>162</v>
      </c>
      <c r="H483" s="13" t="s">
        <v>45</v>
      </c>
      <c r="I483" s="13">
        <v>3</v>
      </c>
    </row>
    <row r="484" spans="2:9" x14ac:dyDescent="0.25">
      <c r="B484" s="12">
        <v>456</v>
      </c>
      <c r="C484" s="11" t="s">
        <v>28</v>
      </c>
      <c r="D484" s="11">
        <v>82</v>
      </c>
      <c r="E484" s="11">
        <v>9.9</v>
      </c>
      <c r="F484" s="11">
        <v>10.199999999999999</v>
      </c>
      <c r="G484" s="13" t="s">
        <v>145</v>
      </c>
      <c r="H484" s="13" t="s">
        <v>45</v>
      </c>
      <c r="I484" s="13">
        <v>3</v>
      </c>
    </row>
    <row r="485" spans="2:9" x14ac:dyDescent="0.25">
      <c r="B485" s="12">
        <v>456</v>
      </c>
      <c r="C485" s="11" t="s">
        <v>28</v>
      </c>
      <c r="D485" s="11">
        <v>82</v>
      </c>
      <c r="E485" s="11">
        <v>9.6</v>
      </c>
      <c r="F485" s="11">
        <v>9.9</v>
      </c>
      <c r="G485" s="13" t="s">
        <v>145</v>
      </c>
      <c r="H485" s="13" t="s">
        <v>45</v>
      </c>
      <c r="I485" s="13">
        <v>3</v>
      </c>
    </row>
    <row r="486" spans="2:9" x14ac:dyDescent="0.25">
      <c r="B486" s="12">
        <v>456</v>
      </c>
      <c r="C486" s="11" t="s">
        <v>28</v>
      </c>
      <c r="D486" s="11">
        <v>90</v>
      </c>
      <c r="E486" s="11">
        <v>10.199999999999999</v>
      </c>
      <c r="F486" s="11">
        <v>10.5</v>
      </c>
      <c r="G486" s="13" t="s">
        <v>161</v>
      </c>
      <c r="H486" s="13" t="s">
        <v>45</v>
      </c>
      <c r="I486" s="13">
        <v>3</v>
      </c>
    </row>
    <row r="487" spans="2:9" x14ac:dyDescent="0.25">
      <c r="B487" s="12">
        <v>456</v>
      </c>
      <c r="C487" s="11" t="s">
        <v>28</v>
      </c>
      <c r="D487" s="11">
        <v>90</v>
      </c>
      <c r="E487" s="11">
        <v>4.5</v>
      </c>
      <c r="F487" s="11">
        <v>4.8</v>
      </c>
      <c r="G487" s="13" t="s">
        <v>161</v>
      </c>
      <c r="H487" s="13" t="s">
        <v>45</v>
      </c>
      <c r="I487" s="13">
        <v>3</v>
      </c>
    </row>
    <row r="488" spans="2:9" x14ac:dyDescent="0.25">
      <c r="B488" s="12">
        <v>456</v>
      </c>
      <c r="C488" s="11" t="s">
        <v>28</v>
      </c>
      <c r="D488" s="11">
        <v>90</v>
      </c>
      <c r="E488" s="11">
        <v>6.3</v>
      </c>
      <c r="F488" s="11">
        <v>6.6</v>
      </c>
      <c r="G488" s="13" t="s">
        <v>161</v>
      </c>
      <c r="H488" s="13" t="s">
        <v>45</v>
      </c>
      <c r="I488" s="13">
        <v>3</v>
      </c>
    </row>
    <row r="489" spans="2:9" x14ac:dyDescent="0.25">
      <c r="B489" s="12">
        <v>456</v>
      </c>
      <c r="C489" s="11" t="s">
        <v>28</v>
      </c>
      <c r="D489" s="11">
        <v>94</v>
      </c>
      <c r="E489" s="11">
        <v>0.8</v>
      </c>
      <c r="F489" s="11">
        <v>1.1000000000000001</v>
      </c>
      <c r="G489" s="13" t="s">
        <v>182</v>
      </c>
      <c r="H489" s="13" t="s">
        <v>45</v>
      </c>
      <c r="I489" s="13">
        <v>3</v>
      </c>
    </row>
    <row r="490" spans="2:9" x14ac:dyDescent="0.25">
      <c r="B490" s="12">
        <v>456</v>
      </c>
      <c r="C490" s="11" t="s">
        <v>28</v>
      </c>
      <c r="D490" s="11">
        <v>94</v>
      </c>
      <c r="E490" s="11">
        <v>4.0999999999999996</v>
      </c>
      <c r="F490" s="11">
        <v>4.4000000000000004</v>
      </c>
      <c r="G490" s="13" t="s">
        <v>247</v>
      </c>
      <c r="H490" s="13" t="s">
        <v>45</v>
      </c>
      <c r="I490" s="13">
        <v>3</v>
      </c>
    </row>
    <row r="491" spans="2:9" x14ac:dyDescent="0.25">
      <c r="B491" s="12">
        <v>456</v>
      </c>
      <c r="C491" s="11" t="s">
        <v>28</v>
      </c>
      <c r="D491" s="11">
        <v>99</v>
      </c>
      <c r="E491" s="11">
        <v>0.4</v>
      </c>
      <c r="F491" s="11">
        <v>0.7</v>
      </c>
      <c r="G491" s="13" t="s">
        <v>257</v>
      </c>
      <c r="H491" s="13" t="s">
        <v>45</v>
      </c>
      <c r="I491" s="13">
        <v>3</v>
      </c>
    </row>
    <row r="492" spans="2:9" x14ac:dyDescent="0.25">
      <c r="B492" s="12">
        <v>456</v>
      </c>
      <c r="C492" s="11" t="s">
        <v>28</v>
      </c>
      <c r="D492" s="11">
        <v>102</v>
      </c>
      <c r="E492" s="11">
        <v>0</v>
      </c>
      <c r="F492" s="11">
        <v>0.3</v>
      </c>
      <c r="G492" s="13" t="s">
        <v>157</v>
      </c>
      <c r="H492" s="13" t="s">
        <v>45</v>
      </c>
      <c r="I492" s="13">
        <v>3</v>
      </c>
    </row>
    <row r="493" spans="2:9" x14ac:dyDescent="0.25">
      <c r="B493" s="12">
        <v>456</v>
      </c>
      <c r="C493" s="11" t="s">
        <v>28</v>
      </c>
      <c r="D493" s="11">
        <v>102</v>
      </c>
      <c r="E493" s="11">
        <v>5.5</v>
      </c>
      <c r="F493" s="11">
        <v>5.8</v>
      </c>
      <c r="G493" s="13" t="s">
        <v>157</v>
      </c>
      <c r="H493" s="13" t="s">
        <v>45</v>
      </c>
      <c r="I493" s="13">
        <v>3</v>
      </c>
    </row>
    <row r="494" spans="2:9" x14ac:dyDescent="0.25">
      <c r="B494" s="12">
        <v>456</v>
      </c>
      <c r="C494" s="11" t="s">
        <v>28</v>
      </c>
      <c r="D494" s="11">
        <v>107</v>
      </c>
      <c r="E494" s="11">
        <v>1.9</v>
      </c>
      <c r="F494" s="11">
        <v>2.2000000000000002</v>
      </c>
      <c r="G494" s="13" t="s">
        <v>241</v>
      </c>
      <c r="H494" s="13" t="s">
        <v>45</v>
      </c>
      <c r="I494" s="13">
        <v>3</v>
      </c>
    </row>
    <row r="495" spans="2:9" x14ac:dyDescent="0.25">
      <c r="B495" s="12">
        <v>456</v>
      </c>
      <c r="C495" s="11" t="s">
        <v>28</v>
      </c>
      <c r="D495" s="11">
        <v>125</v>
      </c>
      <c r="E495" s="11">
        <v>0.6</v>
      </c>
      <c r="F495" s="11">
        <v>0.9</v>
      </c>
      <c r="G495" s="13" t="s">
        <v>204</v>
      </c>
      <c r="H495" s="13" t="s">
        <v>45</v>
      </c>
      <c r="I495" s="13">
        <v>3</v>
      </c>
    </row>
    <row r="496" spans="2:9" x14ac:dyDescent="0.25">
      <c r="B496" s="12">
        <v>456</v>
      </c>
      <c r="C496" s="11" t="s">
        <v>31</v>
      </c>
      <c r="D496" s="11">
        <v>2200</v>
      </c>
      <c r="E496" s="11">
        <v>0.4</v>
      </c>
      <c r="F496" s="11">
        <v>0.7</v>
      </c>
      <c r="G496" s="13" t="s">
        <v>173</v>
      </c>
      <c r="H496" s="13" t="s">
        <v>58</v>
      </c>
      <c r="I496" s="13">
        <v>3</v>
      </c>
    </row>
    <row r="497" spans="2:9" x14ac:dyDescent="0.25">
      <c r="B497" s="12">
        <v>456</v>
      </c>
      <c r="C497" s="11" t="s">
        <v>29</v>
      </c>
      <c r="D497" s="11">
        <v>39</v>
      </c>
      <c r="E497" s="11">
        <v>11.8</v>
      </c>
      <c r="F497" s="11">
        <v>12.1</v>
      </c>
      <c r="G497" s="13" t="s">
        <v>118</v>
      </c>
      <c r="H497" s="13" t="s">
        <v>58</v>
      </c>
      <c r="I497" s="13">
        <v>3</v>
      </c>
    </row>
    <row r="498" spans="2:9" x14ac:dyDescent="0.25">
      <c r="B498" s="12">
        <v>456</v>
      </c>
      <c r="C498" s="11" t="s">
        <v>29</v>
      </c>
      <c r="D498" s="11">
        <v>93</v>
      </c>
      <c r="E498" s="11">
        <v>2.8</v>
      </c>
      <c r="F498" s="11">
        <v>3.1</v>
      </c>
      <c r="G498" s="13" t="s">
        <v>189</v>
      </c>
      <c r="H498" s="13" t="s">
        <v>58</v>
      </c>
      <c r="I498" s="13">
        <v>3</v>
      </c>
    </row>
    <row r="499" spans="2:9" x14ac:dyDescent="0.25">
      <c r="B499" s="12">
        <v>456</v>
      </c>
      <c r="C499" s="11" t="s">
        <v>30</v>
      </c>
      <c r="D499" s="11">
        <v>36</v>
      </c>
      <c r="E499" s="11">
        <v>7</v>
      </c>
      <c r="F499" s="11">
        <v>7.3</v>
      </c>
      <c r="G499" s="13" t="s">
        <v>190</v>
      </c>
      <c r="H499" s="13" t="s">
        <v>58</v>
      </c>
      <c r="I499" s="13">
        <v>3</v>
      </c>
    </row>
    <row r="500" spans="2:9" x14ac:dyDescent="0.25">
      <c r="B500" s="12">
        <v>456</v>
      </c>
      <c r="C500" s="11" t="s">
        <v>30</v>
      </c>
      <c r="D500" s="11">
        <v>250</v>
      </c>
      <c r="E500" s="11">
        <v>0</v>
      </c>
      <c r="F500" s="11">
        <v>0.3</v>
      </c>
      <c r="G500" s="13" t="s">
        <v>129</v>
      </c>
      <c r="H500" s="13" t="s">
        <v>58</v>
      </c>
      <c r="I500" s="13">
        <v>3</v>
      </c>
    </row>
    <row r="501" spans="2:9" x14ac:dyDescent="0.25">
      <c r="B501" s="12">
        <v>456</v>
      </c>
      <c r="C501" s="11" t="s">
        <v>32</v>
      </c>
      <c r="D501" s="11">
        <v>205</v>
      </c>
      <c r="E501" s="11">
        <v>0.3</v>
      </c>
      <c r="F501" s="11">
        <v>0.6</v>
      </c>
      <c r="G501" s="13" t="s">
        <v>223</v>
      </c>
      <c r="H501" s="13" t="s">
        <v>47</v>
      </c>
      <c r="I501" s="13">
        <v>3</v>
      </c>
    </row>
    <row r="502" spans="2:9" x14ac:dyDescent="0.25">
      <c r="B502" s="12">
        <v>493</v>
      </c>
      <c r="C502" s="11" t="s">
        <v>28</v>
      </c>
      <c r="D502" s="11">
        <v>1</v>
      </c>
      <c r="E502" s="11">
        <v>3.4</v>
      </c>
      <c r="F502" s="11">
        <v>3.7</v>
      </c>
      <c r="G502" s="13" t="s">
        <v>164</v>
      </c>
      <c r="H502" s="13" t="s">
        <v>45</v>
      </c>
      <c r="I502" s="13">
        <v>2</v>
      </c>
    </row>
    <row r="503" spans="2:9" x14ac:dyDescent="0.25">
      <c r="B503" s="12">
        <v>493</v>
      </c>
      <c r="C503" s="11" t="s">
        <v>28</v>
      </c>
      <c r="D503" s="11">
        <v>3</v>
      </c>
      <c r="E503" s="11">
        <v>6.2</v>
      </c>
      <c r="F503" s="11">
        <v>6.5</v>
      </c>
      <c r="G503" s="13" t="s">
        <v>258</v>
      </c>
      <c r="H503" s="13" t="s">
        <v>45</v>
      </c>
      <c r="I503" s="13">
        <v>2</v>
      </c>
    </row>
    <row r="504" spans="2:9" x14ac:dyDescent="0.25">
      <c r="B504" s="12">
        <v>493</v>
      </c>
      <c r="C504" s="11" t="s">
        <v>28</v>
      </c>
      <c r="D504" s="11">
        <v>10</v>
      </c>
      <c r="E504" s="11">
        <v>10</v>
      </c>
      <c r="F504" s="11">
        <v>10.3</v>
      </c>
      <c r="G504" s="13" t="s">
        <v>166</v>
      </c>
      <c r="H504" s="13" t="s">
        <v>45</v>
      </c>
      <c r="I504" s="13">
        <v>2</v>
      </c>
    </row>
    <row r="505" spans="2:9" x14ac:dyDescent="0.25">
      <c r="B505" s="12">
        <v>493</v>
      </c>
      <c r="C505" s="11" t="s">
        <v>28</v>
      </c>
      <c r="D505" s="11">
        <v>10</v>
      </c>
      <c r="E505" s="11">
        <v>6.5</v>
      </c>
      <c r="F505" s="11">
        <v>6.8</v>
      </c>
      <c r="G505" s="13" t="s">
        <v>166</v>
      </c>
      <c r="H505" s="13" t="s">
        <v>45</v>
      </c>
      <c r="I505" s="13">
        <v>2</v>
      </c>
    </row>
    <row r="506" spans="2:9" x14ac:dyDescent="0.25">
      <c r="B506" s="12">
        <v>493</v>
      </c>
      <c r="C506" s="11" t="s">
        <v>28</v>
      </c>
      <c r="D506" s="11">
        <v>10</v>
      </c>
      <c r="E506" s="11">
        <v>9.6999999999999993</v>
      </c>
      <c r="F506" s="11">
        <v>10</v>
      </c>
      <c r="G506" s="13" t="s">
        <v>166</v>
      </c>
      <c r="H506" s="13" t="s">
        <v>45</v>
      </c>
      <c r="I506" s="13">
        <v>2</v>
      </c>
    </row>
    <row r="507" spans="2:9" x14ac:dyDescent="0.25">
      <c r="B507" s="12">
        <v>493</v>
      </c>
      <c r="C507" s="11" t="s">
        <v>28</v>
      </c>
      <c r="D507" s="11">
        <v>14</v>
      </c>
      <c r="E507" s="11">
        <v>0.1</v>
      </c>
      <c r="F507" s="11">
        <v>0.4</v>
      </c>
      <c r="G507" s="13" t="s">
        <v>175</v>
      </c>
      <c r="H507" s="13" t="s">
        <v>45</v>
      </c>
      <c r="I507" s="13">
        <v>2</v>
      </c>
    </row>
    <row r="508" spans="2:9" x14ac:dyDescent="0.25">
      <c r="B508" s="12">
        <v>493</v>
      </c>
      <c r="C508" s="11" t="s">
        <v>28</v>
      </c>
      <c r="D508" s="11">
        <v>14</v>
      </c>
      <c r="E508" s="11">
        <v>0.9</v>
      </c>
      <c r="F508" s="11">
        <v>1.2</v>
      </c>
      <c r="G508" s="13" t="s">
        <v>175</v>
      </c>
      <c r="H508" s="13" t="s">
        <v>45</v>
      </c>
      <c r="I508" s="13">
        <v>2</v>
      </c>
    </row>
    <row r="509" spans="2:9" x14ac:dyDescent="0.25">
      <c r="B509" s="12">
        <v>493</v>
      </c>
      <c r="C509" s="11" t="s">
        <v>28</v>
      </c>
      <c r="D509" s="11">
        <v>14</v>
      </c>
      <c r="E509" s="11">
        <v>9.9</v>
      </c>
      <c r="F509" s="11">
        <v>10.199999999999999</v>
      </c>
      <c r="G509" s="13" t="s">
        <v>175</v>
      </c>
      <c r="H509" s="13" t="s">
        <v>45</v>
      </c>
      <c r="I509" s="13">
        <v>2</v>
      </c>
    </row>
  </sheetData>
  <mergeCells count="1">
    <mergeCell ref="A2:C2"/>
  </mergeCells>
  <pageMargins left="0.7" right="0.7" top="0.75" bottom="0.75" header="0.3" footer="0.3"/>
  <pageSetup orientation="portrait"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2C059-FCB2-4BDE-9AFE-690BF0CE8B2A}">
  <dimension ref="A1:CY52"/>
  <sheetViews>
    <sheetView workbookViewId="0">
      <selection activeCell="A12" sqref="A12:A13"/>
    </sheetView>
  </sheetViews>
  <sheetFormatPr defaultColWidth="9.140625" defaultRowHeight="15" x14ac:dyDescent="0.25"/>
  <cols>
    <col min="1" max="6" width="9.140625" style="1"/>
    <col min="7" max="7" width="12.85546875" style="1" customWidth="1"/>
    <col min="8" max="13" width="9.140625" style="1"/>
    <col min="14" max="14" width="9.140625" style="1" customWidth="1"/>
    <col min="15" max="15" width="9.140625" style="10"/>
    <col min="16" max="23" width="9.140625" style="1"/>
    <col min="24" max="24" width="12.85546875" style="1" customWidth="1"/>
    <col min="25" max="27" width="9.140625" style="1"/>
    <col min="28" max="28" width="9.140625" style="1" customWidth="1"/>
    <col min="29" max="29" width="9.140625" style="10"/>
    <col min="30" max="37" width="9.140625" style="1"/>
    <col min="38" max="38" width="12.85546875" style="1" customWidth="1"/>
    <col min="39" max="43" width="9.140625" style="1"/>
    <col min="44" max="44" width="9.140625" style="10"/>
    <col min="45" max="52" width="9.140625" style="1"/>
    <col min="53" max="53" width="12.85546875" style="1" customWidth="1"/>
    <col min="54" max="57" width="9.140625" style="1"/>
    <col min="58" max="58" width="9.140625" style="10"/>
    <col min="59" max="67" width="9.140625" style="1"/>
    <col min="68" max="68" width="12.85546875" style="1" customWidth="1"/>
    <col min="69" max="73" width="9.140625" style="1"/>
    <col min="74" max="74" width="9.140625" style="10"/>
    <col min="75" max="82" width="9.140625" style="1"/>
    <col min="83" max="83" width="12.85546875" style="1" customWidth="1"/>
    <col min="84" max="87" width="9.140625" style="1"/>
    <col min="88" max="88" width="9.140625" style="10"/>
    <col min="89" max="97" width="9.140625" style="1"/>
    <col min="98" max="98" width="12.85546875" style="1" customWidth="1"/>
    <col min="99" max="102" width="9.140625" style="1"/>
    <col min="103" max="103" width="9.140625" style="10"/>
    <col min="104" max="16384" width="9.140625" style="1"/>
  </cols>
  <sheetData>
    <row r="1" spans="1:5" ht="28.5" x14ac:dyDescent="0.45">
      <c r="A1" s="5" t="s">
        <v>260</v>
      </c>
    </row>
    <row r="3" spans="1:5" x14ac:dyDescent="0.25">
      <c r="A3" s="1" t="s">
        <v>39</v>
      </c>
    </row>
    <row r="4" spans="1:5" x14ac:dyDescent="0.25">
      <c r="A4" s="1" t="s">
        <v>0</v>
      </c>
    </row>
    <row r="6" spans="1:5" x14ac:dyDescent="0.25">
      <c r="A6" s="1" t="s">
        <v>40</v>
      </c>
    </row>
    <row r="7" spans="1:5" x14ac:dyDescent="0.25">
      <c r="A7" s="1" t="s">
        <v>6</v>
      </c>
    </row>
    <row r="8" spans="1:5" x14ac:dyDescent="0.25">
      <c r="A8" s="1" t="s">
        <v>41</v>
      </c>
      <c r="C8" s="1" t="s">
        <v>2</v>
      </c>
      <c r="E8" s="1" t="s">
        <v>4</v>
      </c>
    </row>
    <row r="9" spans="1:5" x14ac:dyDescent="0.25">
      <c r="A9" s="1" t="s">
        <v>1</v>
      </c>
      <c r="C9" s="1" t="s">
        <v>3</v>
      </c>
      <c r="E9" s="1" t="s">
        <v>5</v>
      </c>
    </row>
    <row r="11" spans="1:5" x14ac:dyDescent="0.25">
      <c r="A11" s="1" t="s">
        <v>42</v>
      </c>
    </row>
    <row r="12" spans="1:5" x14ac:dyDescent="0.25">
      <c r="A12" t="s">
        <v>268</v>
      </c>
    </row>
    <row r="13" spans="1:5" x14ac:dyDescent="0.25">
      <c r="A13" s="19" t="s">
        <v>269</v>
      </c>
    </row>
    <row r="15" spans="1:5" x14ac:dyDescent="0.25">
      <c r="A15" s="1" t="s">
        <v>7</v>
      </c>
    </row>
    <row r="16" spans="1:5" x14ac:dyDescent="0.25">
      <c r="A16" s="1" t="s">
        <v>261</v>
      </c>
    </row>
    <row r="17" spans="1:99" x14ac:dyDescent="0.25">
      <c r="A17" s="1" t="s">
        <v>8</v>
      </c>
    </row>
    <row r="19" spans="1:99" x14ac:dyDescent="0.25">
      <c r="A19" s="1" t="s">
        <v>9</v>
      </c>
    </row>
    <row r="20" spans="1:99" x14ac:dyDescent="0.25">
      <c r="A20" s="1">
        <v>1</v>
      </c>
      <c r="B20" s="1" t="s">
        <v>264</v>
      </c>
    </row>
    <row r="21" spans="1:99" x14ac:dyDescent="0.25">
      <c r="A21" s="1">
        <v>2</v>
      </c>
      <c r="B21" s="1" t="s">
        <v>265</v>
      </c>
    </row>
    <row r="22" spans="1:99" x14ac:dyDescent="0.25">
      <c r="A22" s="1">
        <v>3</v>
      </c>
      <c r="B22" s="1" t="s">
        <v>266</v>
      </c>
    </row>
    <row r="23" spans="1:99" x14ac:dyDescent="0.25">
      <c r="A23" s="1">
        <v>4</v>
      </c>
      <c r="B23" s="1" t="s">
        <v>267</v>
      </c>
    </row>
    <row r="27" spans="1:99" ht="30" x14ac:dyDescent="0.25">
      <c r="S27" s="3" t="s">
        <v>16</v>
      </c>
      <c r="T27" s="3" t="s">
        <v>19</v>
      </c>
      <c r="U27" s="4" t="s">
        <v>21</v>
      </c>
      <c r="V27" s="4" t="s">
        <v>22</v>
      </c>
      <c r="W27" s="4" t="s">
        <v>23</v>
      </c>
      <c r="X27" s="4" t="s">
        <v>17</v>
      </c>
      <c r="Y27" s="3" t="s">
        <v>18</v>
      </c>
      <c r="AG27" s="3" t="s">
        <v>16</v>
      </c>
      <c r="AH27" s="3" t="s">
        <v>19</v>
      </c>
      <c r="AI27" s="4" t="s">
        <v>21</v>
      </c>
      <c r="AJ27" s="4" t="s">
        <v>22</v>
      </c>
      <c r="AK27" s="4" t="s">
        <v>23</v>
      </c>
      <c r="AL27" s="4" t="s">
        <v>17</v>
      </c>
      <c r="AM27" s="3" t="s">
        <v>18</v>
      </c>
      <c r="AV27" s="3" t="s">
        <v>16</v>
      </c>
      <c r="AW27" s="3" t="s">
        <v>19</v>
      </c>
      <c r="AX27" s="4" t="s">
        <v>21</v>
      </c>
      <c r="AY27" s="4" t="s">
        <v>22</v>
      </c>
      <c r="AZ27" s="4" t="s">
        <v>23</v>
      </c>
      <c r="BA27" s="4" t="s">
        <v>17</v>
      </c>
      <c r="BB27" s="3" t="s">
        <v>18</v>
      </c>
      <c r="BK27" s="3" t="s">
        <v>16</v>
      </c>
      <c r="BL27" s="3" t="s">
        <v>19</v>
      </c>
      <c r="BM27" s="4" t="s">
        <v>21</v>
      </c>
      <c r="BN27" s="4" t="s">
        <v>22</v>
      </c>
      <c r="BO27" s="4" t="s">
        <v>23</v>
      </c>
      <c r="BP27" s="4" t="s">
        <v>17</v>
      </c>
      <c r="BQ27" s="3" t="s">
        <v>18</v>
      </c>
      <c r="BZ27" s="3" t="s">
        <v>16</v>
      </c>
      <c r="CA27" s="3" t="s">
        <v>19</v>
      </c>
      <c r="CB27" s="4" t="s">
        <v>21</v>
      </c>
      <c r="CC27" s="4" t="s">
        <v>22</v>
      </c>
      <c r="CD27" s="4" t="s">
        <v>23</v>
      </c>
      <c r="CE27" s="4" t="s">
        <v>17</v>
      </c>
      <c r="CF27" s="3" t="s">
        <v>18</v>
      </c>
      <c r="CO27" s="3" t="s">
        <v>16</v>
      </c>
      <c r="CP27" s="3" t="s">
        <v>19</v>
      </c>
      <c r="CQ27" s="4" t="s">
        <v>21</v>
      </c>
      <c r="CR27" s="4" t="s">
        <v>22</v>
      </c>
      <c r="CS27" s="4" t="s">
        <v>23</v>
      </c>
      <c r="CT27" s="4" t="s">
        <v>17</v>
      </c>
      <c r="CU27" s="3" t="s">
        <v>18</v>
      </c>
    </row>
    <row r="28" spans="1:99" x14ac:dyDescent="0.25">
      <c r="S28" s="3">
        <v>2015</v>
      </c>
      <c r="T28" s="3">
        <v>5</v>
      </c>
      <c r="U28" s="3">
        <v>42</v>
      </c>
      <c r="V28" s="3">
        <v>165</v>
      </c>
      <c r="W28" s="3">
        <v>77</v>
      </c>
      <c r="X28" s="3">
        <v>553</v>
      </c>
      <c r="Y28" s="3">
        <f>SUM(Table146[[#This Row],[Fatalities]:[Property Damage Only]])</f>
        <v>842</v>
      </c>
      <c r="AG28" s="3">
        <v>2015</v>
      </c>
      <c r="AH28" s="3">
        <v>3</v>
      </c>
      <c r="AI28" s="3">
        <v>16</v>
      </c>
      <c r="AJ28" s="3">
        <v>112</v>
      </c>
      <c r="AK28" s="3">
        <v>96</v>
      </c>
      <c r="AL28" s="3">
        <v>624</v>
      </c>
      <c r="AM28" s="3">
        <f>SUM(Table1467[[#This Row],[Fatalities]:[Property Damage Only]])</f>
        <v>851</v>
      </c>
      <c r="AV28" s="3">
        <v>2015</v>
      </c>
      <c r="AW28" s="3">
        <v>0</v>
      </c>
      <c r="AX28" s="3">
        <v>15</v>
      </c>
      <c r="AY28" s="3">
        <v>84</v>
      </c>
      <c r="AZ28" s="3">
        <v>111</v>
      </c>
      <c r="BA28" s="3">
        <v>530</v>
      </c>
      <c r="BB28" s="3">
        <f>SUM(Table1468[[#This Row],[Fatalities]:[Property Damage Only]])</f>
        <v>740</v>
      </c>
      <c r="BK28" s="3">
        <v>2015</v>
      </c>
      <c r="BL28" s="3">
        <v>2</v>
      </c>
      <c r="BM28" s="3">
        <v>12</v>
      </c>
      <c r="BN28" s="3">
        <v>40</v>
      </c>
      <c r="BO28" s="3">
        <v>55</v>
      </c>
      <c r="BP28" s="3">
        <v>289</v>
      </c>
      <c r="BQ28" s="3">
        <f>SUM(Table14610[[#This Row],[Fatalities]:[Property Damage Only]])</f>
        <v>398</v>
      </c>
      <c r="BZ28" s="3">
        <v>2015</v>
      </c>
      <c r="CA28" s="3">
        <v>3</v>
      </c>
      <c r="CB28" s="3">
        <v>25</v>
      </c>
      <c r="CC28" s="3">
        <v>103</v>
      </c>
      <c r="CD28" s="3">
        <v>51</v>
      </c>
      <c r="CE28" s="3">
        <v>290</v>
      </c>
      <c r="CF28" s="3">
        <f>SUM(Table14611[[#This Row],[Fatalities]:[Property Damage Only]])</f>
        <v>472</v>
      </c>
      <c r="CO28" s="3">
        <v>2015</v>
      </c>
      <c r="CP28" s="3">
        <v>1</v>
      </c>
      <c r="CQ28" s="3">
        <v>8</v>
      </c>
      <c r="CR28" s="3">
        <v>25</v>
      </c>
      <c r="CS28" s="3">
        <v>25</v>
      </c>
      <c r="CT28" s="3">
        <v>126</v>
      </c>
      <c r="CU28" s="3">
        <f>SUM(Table14612[[#This Row],[Fatalities]:[Property Damage Only]])</f>
        <v>185</v>
      </c>
    </row>
    <row r="29" spans="1:99" x14ac:dyDescent="0.25">
      <c r="S29" s="3">
        <v>2016</v>
      </c>
      <c r="T29" s="3">
        <v>2</v>
      </c>
      <c r="U29" s="3">
        <v>49</v>
      </c>
      <c r="V29" s="3">
        <v>157</v>
      </c>
      <c r="W29" s="3">
        <v>63</v>
      </c>
      <c r="X29" s="3">
        <v>605</v>
      </c>
      <c r="Y29" s="3">
        <f>SUM(Table146[[#This Row],[Fatalities]:[Property Damage Only]])</f>
        <v>876</v>
      </c>
      <c r="AG29" s="3">
        <v>2016</v>
      </c>
      <c r="AH29" s="3">
        <v>1</v>
      </c>
      <c r="AI29" s="3">
        <v>28</v>
      </c>
      <c r="AJ29" s="3">
        <v>124</v>
      </c>
      <c r="AK29" s="3">
        <v>100</v>
      </c>
      <c r="AL29" s="3">
        <v>714</v>
      </c>
      <c r="AM29" s="3">
        <f>SUM(Table1467[[#This Row],[Fatalities]:[Property Damage Only]])</f>
        <v>967</v>
      </c>
      <c r="AV29" s="3">
        <v>2016</v>
      </c>
      <c r="AW29" s="3">
        <v>2</v>
      </c>
      <c r="AX29" s="3">
        <v>22</v>
      </c>
      <c r="AY29" s="3">
        <v>84</v>
      </c>
      <c r="AZ29" s="3">
        <v>134</v>
      </c>
      <c r="BA29" s="3">
        <v>588</v>
      </c>
      <c r="BB29" s="3">
        <f>SUM(Table1468[[#This Row],[Fatalities]:[Property Damage Only]])</f>
        <v>830</v>
      </c>
      <c r="BK29" s="3">
        <v>2016</v>
      </c>
      <c r="BL29" s="3">
        <v>0</v>
      </c>
      <c r="BM29" s="3">
        <v>13</v>
      </c>
      <c r="BN29" s="3">
        <v>36</v>
      </c>
      <c r="BO29" s="3">
        <v>54</v>
      </c>
      <c r="BP29" s="3">
        <v>318</v>
      </c>
      <c r="BQ29" s="3">
        <f>SUM(Table14610[[#This Row],[Fatalities]:[Property Damage Only]])</f>
        <v>421</v>
      </c>
      <c r="BZ29" s="3">
        <v>2016</v>
      </c>
      <c r="CA29" s="3">
        <v>3</v>
      </c>
      <c r="CB29" s="3">
        <v>31</v>
      </c>
      <c r="CC29" s="3">
        <v>109</v>
      </c>
      <c r="CD29" s="3">
        <v>35</v>
      </c>
      <c r="CE29" s="3">
        <v>317</v>
      </c>
      <c r="CF29" s="3">
        <f>SUM(Table14611[[#This Row],[Fatalities]:[Property Damage Only]])</f>
        <v>495</v>
      </c>
      <c r="CO29" s="3">
        <v>2016</v>
      </c>
      <c r="CP29" s="3">
        <v>1</v>
      </c>
      <c r="CQ29" s="3">
        <v>6</v>
      </c>
      <c r="CR29" s="3">
        <v>32</v>
      </c>
      <c r="CS29" s="3">
        <v>41</v>
      </c>
      <c r="CT29" s="3">
        <v>129</v>
      </c>
      <c r="CU29" s="3">
        <f>SUM(Table14612[[#This Row],[Fatalities]:[Property Damage Only]])</f>
        <v>209</v>
      </c>
    </row>
    <row r="30" spans="1:99" x14ac:dyDescent="0.25">
      <c r="S30" s="3">
        <v>2017</v>
      </c>
      <c r="T30" s="3">
        <v>13</v>
      </c>
      <c r="U30" s="3">
        <v>36</v>
      </c>
      <c r="V30" s="3">
        <v>170</v>
      </c>
      <c r="W30" s="3">
        <v>66</v>
      </c>
      <c r="X30" s="3">
        <v>523</v>
      </c>
      <c r="Y30" s="3">
        <f>SUM(Table146[[#This Row],[Fatalities]:[Property Damage Only]])</f>
        <v>808</v>
      </c>
      <c r="AG30" s="3">
        <v>2017</v>
      </c>
      <c r="AH30" s="3">
        <v>5</v>
      </c>
      <c r="AI30" s="3">
        <v>27</v>
      </c>
      <c r="AJ30" s="3">
        <v>138</v>
      </c>
      <c r="AK30" s="3">
        <v>100</v>
      </c>
      <c r="AL30" s="3">
        <v>606</v>
      </c>
      <c r="AM30" s="3">
        <f>SUM(Table1467[[#This Row],[Fatalities]:[Property Damage Only]])</f>
        <v>876</v>
      </c>
      <c r="AV30" s="3">
        <v>2017</v>
      </c>
      <c r="AW30" s="3">
        <v>3</v>
      </c>
      <c r="AX30" s="3">
        <v>17</v>
      </c>
      <c r="AY30" s="3">
        <v>92</v>
      </c>
      <c r="AZ30" s="3">
        <v>102</v>
      </c>
      <c r="BA30" s="3">
        <v>588</v>
      </c>
      <c r="BB30" s="3">
        <f>SUM(Table1468[[#This Row],[Fatalities]:[Property Damage Only]])</f>
        <v>802</v>
      </c>
      <c r="BK30" s="3">
        <v>2017</v>
      </c>
      <c r="BL30" s="3">
        <v>2</v>
      </c>
      <c r="BM30" s="3">
        <v>9</v>
      </c>
      <c r="BN30" s="3">
        <v>47</v>
      </c>
      <c r="BO30" s="3">
        <v>53</v>
      </c>
      <c r="BP30" s="3">
        <v>315</v>
      </c>
      <c r="BQ30" s="3">
        <f>SUM(Table14610[[#This Row],[Fatalities]:[Property Damage Only]])</f>
        <v>426</v>
      </c>
      <c r="BZ30" s="3">
        <v>2017</v>
      </c>
      <c r="CA30" s="3">
        <v>11</v>
      </c>
      <c r="CB30" s="3">
        <v>28</v>
      </c>
      <c r="CC30" s="3">
        <v>125</v>
      </c>
      <c r="CD30" s="3">
        <v>41</v>
      </c>
      <c r="CE30" s="3">
        <v>313</v>
      </c>
      <c r="CF30" s="3">
        <f>SUM(Table14611[[#This Row],[Fatalities]:[Property Damage Only]])</f>
        <v>518</v>
      </c>
      <c r="CO30" s="3">
        <v>2017</v>
      </c>
      <c r="CP30" s="3">
        <v>1</v>
      </c>
      <c r="CQ30" s="3">
        <v>7</v>
      </c>
      <c r="CR30" s="3">
        <v>39</v>
      </c>
      <c r="CS30" s="3">
        <v>40</v>
      </c>
      <c r="CT30" s="3">
        <v>144</v>
      </c>
      <c r="CU30" s="3">
        <f>SUM(Table14612[[#This Row],[Fatalities]:[Property Damage Only]])</f>
        <v>231</v>
      </c>
    </row>
    <row r="31" spans="1:99" x14ac:dyDescent="0.25">
      <c r="S31" s="3">
        <v>2018</v>
      </c>
      <c r="T31" s="3">
        <v>6</v>
      </c>
      <c r="U31" s="3">
        <v>36</v>
      </c>
      <c r="V31" s="3">
        <v>151</v>
      </c>
      <c r="W31" s="3">
        <v>53</v>
      </c>
      <c r="X31" s="3">
        <v>572</v>
      </c>
      <c r="Y31" s="3">
        <f>SUM(Table146[[#This Row],[Fatalities]:[Property Damage Only]])</f>
        <v>818</v>
      </c>
      <c r="AG31" s="3">
        <v>2018</v>
      </c>
      <c r="AH31" s="3">
        <v>4</v>
      </c>
      <c r="AI31" s="3">
        <v>20</v>
      </c>
      <c r="AJ31" s="3">
        <v>108</v>
      </c>
      <c r="AK31" s="3">
        <v>97</v>
      </c>
      <c r="AL31" s="3">
        <v>627</v>
      </c>
      <c r="AM31" s="3">
        <f>SUM(Table1467[[#This Row],[Fatalities]:[Property Damage Only]])</f>
        <v>856</v>
      </c>
      <c r="AV31" s="3">
        <v>2018</v>
      </c>
      <c r="AW31" s="3">
        <v>0</v>
      </c>
      <c r="AX31" s="3">
        <v>22</v>
      </c>
      <c r="AY31" s="3">
        <v>90</v>
      </c>
      <c r="AZ31" s="3">
        <v>123</v>
      </c>
      <c r="BA31" s="3">
        <v>589</v>
      </c>
      <c r="BB31" s="3">
        <f>SUM(Table1468[[#This Row],[Fatalities]:[Property Damage Only]])</f>
        <v>824</v>
      </c>
      <c r="BK31" s="3">
        <v>2018</v>
      </c>
      <c r="BL31" s="3">
        <v>2</v>
      </c>
      <c r="BM31" s="3">
        <v>15</v>
      </c>
      <c r="BN31" s="3">
        <v>51</v>
      </c>
      <c r="BO31" s="3">
        <v>59</v>
      </c>
      <c r="BP31" s="3">
        <v>363</v>
      </c>
      <c r="BQ31" s="3">
        <f>SUM(Table14610[[#This Row],[Fatalities]:[Property Damage Only]])</f>
        <v>490</v>
      </c>
      <c r="BZ31" s="3">
        <v>2018</v>
      </c>
      <c r="CA31" s="3">
        <v>6</v>
      </c>
      <c r="CB31" s="3">
        <v>30</v>
      </c>
      <c r="CC31" s="3">
        <v>103</v>
      </c>
      <c r="CD31" s="3">
        <v>37</v>
      </c>
      <c r="CE31" s="3">
        <v>358</v>
      </c>
      <c r="CF31" s="3">
        <f>SUM(Table14611[[#This Row],[Fatalities]:[Property Damage Only]])</f>
        <v>534</v>
      </c>
      <c r="CO31" s="3">
        <v>2018</v>
      </c>
      <c r="CP31" s="3">
        <v>1</v>
      </c>
      <c r="CQ31" s="3">
        <v>6</v>
      </c>
      <c r="CR31" s="3">
        <v>37</v>
      </c>
      <c r="CS31" s="3">
        <v>36</v>
      </c>
      <c r="CT31" s="3">
        <v>158</v>
      </c>
      <c r="CU31" s="3">
        <f>SUM(Table14612[[#This Row],[Fatalities]:[Property Damage Only]])</f>
        <v>238</v>
      </c>
    </row>
    <row r="32" spans="1:99" x14ac:dyDescent="0.25">
      <c r="S32" s="3">
        <v>2019</v>
      </c>
      <c r="T32" s="3">
        <v>6</v>
      </c>
      <c r="U32" s="3">
        <v>23</v>
      </c>
      <c r="V32" s="3">
        <v>159</v>
      </c>
      <c r="W32" s="3">
        <v>79</v>
      </c>
      <c r="X32" s="3">
        <v>544</v>
      </c>
      <c r="Y32" s="3">
        <f>SUM(Table146[[#This Row],[Fatalities]:[Property Damage Only]])</f>
        <v>811</v>
      </c>
      <c r="AG32" s="3">
        <v>2019</v>
      </c>
      <c r="AH32" s="3">
        <v>2</v>
      </c>
      <c r="AI32" s="3">
        <v>13</v>
      </c>
      <c r="AJ32" s="3">
        <v>114</v>
      </c>
      <c r="AK32" s="3">
        <v>82</v>
      </c>
      <c r="AL32" s="3">
        <v>697</v>
      </c>
      <c r="AM32" s="3">
        <f>SUM(Table1467[[#This Row],[Fatalities]:[Property Damage Only]])</f>
        <v>908</v>
      </c>
      <c r="AV32" s="3">
        <v>2019</v>
      </c>
      <c r="AW32" s="3">
        <v>1</v>
      </c>
      <c r="AX32" s="3">
        <v>11</v>
      </c>
      <c r="AY32" s="3">
        <v>92</v>
      </c>
      <c r="AZ32" s="3">
        <v>75</v>
      </c>
      <c r="BA32" s="3">
        <v>611</v>
      </c>
      <c r="BB32" s="3">
        <f>SUM(Table1468[[#This Row],[Fatalities]:[Property Damage Only]])</f>
        <v>790</v>
      </c>
      <c r="BK32" s="3">
        <v>2019</v>
      </c>
      <c r="BL32" s="3">
        <v>2</v>
      </c>
      <c r="BM32" s="3">
        <v>8</v>
      </c>
      <c r="BN32" s="3">
        <v>61</v>
      </c>
      <c r="BO32" s="3">
        <v>57</v>
      </c>
      <c r="BP32" s="3">
        <v>398</v>
      </c>
      <c r="BQ32" s="3">
        <f>SUM(Table14610[[#This Row],[Fatalities]:[Property Damage Only]])</f>
        <v>526</v>
      </c>
      <c r="BZ32" s="3">
        <v>2019</v>
      </c>
      <c r="CA32" s="3">
        <v>5</v>
      </c>
      <c r="CB32" s="3">
        <v>14</v>
      </c>
      <c r="CC32" s="3">
        <v>119</v>
      </c>
      <c r="CD32" s="3">
        <v>44</v>
      </c>
      <c r="CE32" s="3">
        <v>366</v>
      </c>
      <c r="CF32" s="3">
        <f>SUM(Table14611[[#This Row],[Fatalities]:[Property Damage Only]])</f>
        <v>548</v>
      </c>
      <c r="CO32" s="3">
        <v>2019</v>
      </c>
      <c r="CP32" s="3">
        <v>0</v>
      </c>
      <c r="CQ32" s="3">
        <v>1</v>
      </c>
      <c r="CR32" s="3">
        <v>25</v>
      </c>
      <c r="CS32" s="3">
        <v>14</v>
      </c>
      <c r="CT32" s="3">
        <v>76</v>
      </c>
      <c r="CU32" s="3">
        <f>SUM(Table14612[[#This Row],[Fatalities]:[Property Damage Only]])</f>
        <v>116</v>
      </c>
    </row>
    <row r="33" spans="2:99" x14ac:dyDescent="0.25">
      <c r="S33" s="3">
        <v>2020</v>
      </c>
      <c r="T33" s="3">
        <v>8</v>
      </c>
      <c r="U33" s="3">
        <v>15</v>
      </c>
      <c r="V33" s="3">
        <v>160</v>
      </c>
      <c r="W33" s="3">
        <v>38</v>
      </c>
      <c r="X33" s="3">
        <v>487</v>
      </c>
      <c r="Y33" s="3">
        <f>SUM(Table146[[#This Row],[Fatalities]:[Property Damage Only]])</f>
        <v>708</v>
      </c>
      <c r="AG33" s="3">
        <v>2020</v>
      </c>
      <c r="AH33" s="3">
        <v>3</v>
      </c>
      <c r="AI33" s="3">
        <v>10</v>
      </c>
      <c r="AJ33" s="3">
        <v>113</v>
      </c>
      <c r="AK33" s="3">
        <v>47</v>
      </c>
      <c r="AL33" s="3">
        <v>577</v>
      </c>
      <c r="AM33" s="3">
        <f>SUM(Table1467[[#This Row],[Fatalities]:[Property Damage Only]])</f>
        <v>750</v>
      </c>
      <c r="AV33" s="3">
        <v>2020</v>
      </c>
      <c r="AW33" s="3">
        <v>2</v>
      </c>
      <c r="AX33" s="3">
        <v>11</v>
      </c>
      <c r="AY33" s="3">
        <v>83</v>
      </c>
      <c r="AZ33" s="3">
        <v>54</v>
      </c>
      <c r="BA33" s="3">
        <v>498</v>
      </c>
      <c r="BB33" s="3">
        <f>SUM(Table1468[[#This Row],[Fatalities]:[Property Damage Only]])</f>
        <v>648</v>
      </c>
      <c r="BK33" s="3">
        <v>2020</v>
      </c>
      <c r="BL33" s="3">
        <v>1</v>
      </c>
      <c r="BM33" s="3">
        <v>6</v>
      </c>
      <c r="BN33" s="3">
        <v>52</v>
      </c>
      <c r="BO33" s="3">
        <v>27</v>
      </c>
      <c r="BP33" s="3">
        <v>300</v>
      </c>
      <c r="BQ33" s="3">
        <f>SUM(Table14610[[#This Row],[Fatalities]:[Property Damage Only]])</f>
        <v>386</v>
      </c>
      <c r="BZ33" s="3">
        <v>2020</v>
      </c>
      <c r="CA33" s="3">
        <v>7</v>
      </c>
      <c r="CB33" s="3">
        <v>12</v>
      </c>
      <c r="CC33" s="3">
        <v>107</v>
      </c>
      <c r="CD33" s="3">
        <v>21</v>
      </c>
      <c r="CE33" s="3">
        <v>318</v>
      </c>
      <c r="CF33" s="3">
        <f>SUM(Table14611[[#This Row],[Fatalities]:[Property Damage Only]])</f>
        <v>465</v>
      </c>
      <c r="CO33" s="3">
        <v>2020</v>
      </c>
      <c r="CP33" s="3">
        <v>0</v>
      </c>
      <c r="CQ33" s="3">
        <v>2</v>
      </c>
      <c r="CR33" s="3">
        <v>21</v>
      </c>
      <c r="CS33" s="3">
        <v>12</v>
      </c>
      <c r="CT33" s="3">
        <v>76</v>
      </c>
      <c r="CU33" s="3">
        <f>SUM(Table14612[[#This Row],[Fatalities]:[Property Damage Only]])</f>
        <v>111</v>
      </c>
    </row>
    <row r="34" spans="2:99" x14ac:dyDescent="0.25">
      <c r="S34" s="3">
        <v>2021</v>
      </c>
      <c r="T34" s="3">
        <v>7</v>
      </c>
      <c r="U34" s="3">
        <v>23</v>
      </c>
      <c r="V34" s="3">
        <v>131</v>
      </c>
      <c r="W34" s="3">
        <v>35</v>
      </c>
      <c r="X34" s="3">
        <v>532</v>
      </c>
      <c r="Y34" s="3">
        <f>SUM(Table146[[#This Row],[Fatalities]:[Property Damage Only]])</f>
        <v>728</v>
      </c>
      <c r="AG34" s="3">
        <v>2021</v>
      </c>
      <c r="AH34" s="3">
        <v>5</v>
      </c>
      <c r="AI34" s="3">
        <v>16</v>
      </c>
      <c r="AJ34" s="3">
        <v>117</v>
      </c>
      <c r="AK34" s="3">
        <v>60</v>
      </c>
      <c r="AL34" s="3">
        <v>652</v>
      </c>
      <c r="AM34" s="3">
        <f>SUM(Table1467[[#This Row],[Fatalities]:[Property Damage Only]])</f>
        <v>850</v>
      </c>
      <c r="AV34" s="3">
        <v>2021</v>
      </c>
      <c r="AW34" s="3">
        <v>3</v>
      </c>
      <c r="AX34" s="3">
        <v>11</v>
      </c>
      <c r="AY34" s="3">
        <v>94</v>
      </c>
      <c r="AZ34" s="3">
        <v>81</v>
      </c>
      <c r="BA34" s="3">
        <v>546</v>
      </c>
      <c r="BB34" s="3">
        <f>SUM(Table1468[[#This Row],[Fatalities]:[Property Damage Only]])</f>
        <v>735</v>
      </c>
      <c r="BK34" s="3">
        <v>2021</v>
      </c>
      <c r="BL34" s="3">
        <v>3</v>
      </c>
      <c r="BM34" s="3">
        <v>12</v>
      </c>
      <c r="BN34" s="3">
        <v>58</v>
      </c>
      <c r="BO34" s="3">
        <v>44</v>
      </c>
      <c r="BP34" s="3">
        <v>352</v>
      </c>
      <c r="BQ34" s="3">
        <f>SUM(Table14610[[#This Row],[Fatalities]:[Property Damage Only]])</f>
        <v>469</v>
      </c>
      <c r="BZ34" s="3">
        <v>2021</v>
      </c>
      <c r="CA34" s="3">
        <v>5</v>
      </c>
      <c r="CB34" s="3">
        <v>14</v>
      </c>
      <c r="CC34" s="3">
        <v>108</v>
      </c>
      <c r="CD34" s="3">
        <v>18</v>
      </c>
      <c r="CE34" s="3">
        <v>318</v>
      </c>
      <c r="CF34" s="3">
        <f>SUM(Table14611[[#This Row],[Fatalities]:[Property Damage Only]])</f>
        <v>463</v>
      </c>
      <c r="CO34" s="3">
        <v>2021</v>
      </c>
      <c r="CP34" s="3">
        <v>1</v>
      </c>
      <c r="CQ34" s="3">
        <v>1</v>
      </c>
      <c r="CR34" s="3">
        <v>20</v>
      </c>
      <c r="CS34" s="3">
        <v>11</v>
      </c>
      <c r="CT34" s="3">
        <v>94</v>
      </c>
      <c r="CU34" s="3">
        <f>SUM(Table14612[[#This Row],[Fatalities]:[Property Damage Only]])</f>
        <v>127</v>
      </c>
    </row>
    <row r="35" spans="2:99" x14ac:dyDescent="0.25">
      <c r="S35" s="3">
        <v>2022</v>
      </c>
      <c r="T35" s="3">
        <v>8</v>
      </c>
      <c r="U35" s="3">
        <v>31</v>
      </c>
      <c r="V35" s="3">
        <v>150</v>
      </c>
      <c r="W35" s="3">
        <v>46</v>
      </c>
      <c r="X35" s="3">
        <v>533</v>
      </c>
      <c r="Y35" s="3">
        <f>SUM(Table146[[#This Row],[Fatalities]:[Property Damage Only]])</f>
        <v>768</v>
      </c>
      <c r="AG35" s="3">
        <v>2022</v>
      </c>
      <c r="AH35" s="3">
        <v>2</v>
      </c>
      <c r="AI35" s="3">
        <v>17</v>
      </c>
      <c r="AJ35" s="3">
        <v>109</v>
      </c>
      <c r="AK35" s="3">
        <v>48</v>
      </c>
      <c r="AL35" s="3">
        <v>647</v>
      </c>
      <c r="AM35" s="3">
        <f>SUM(Table1467[[#This Row],[Fatalities]:[Property Damage Only]])</f>
        <v>823</v>
      </c>
      <c r="AV35" s="3">
        <v>2022</v>
      </c>
      <c r="AW35" s="3">
        <v>1</v>
      </c>
      <c r="AX35" s="3">
        <v>21</v>
      </c>
      <c r="AY35" s="3">
        <v>96</v>
      </c>
      <c r="AZ35" s="3">
        <v>51</v>
      </c>
      <c r="BA35" s="3">
        <v>561</v>
      </c>
      <c r="BB35" s="3">
        <f>SUM(Table1468[[#This Row],[Fatalities]:[Property Damage Only]])</f>
        <v>730</v>
      </c>
      <c r="BK35" s="3">
        <v>2022</v>
      </c>
      <c r="BL35" s="3">
        <v>4</v>
      </c>
      <c r="BM35" s="3">
        <v>11</v>
      </c>
      <c r="BN35" s="3">
        <v>67</v>
      </c>
      <c r="BO35" s="3">
        <v>36</v>
      </c>
      <c r="BP35" s="3">
        <v>350</v>
      </c>
      <c r="BQ35" s="3">
        <f>SUM(Table14610[[#This Row],[Fatalities]:[Property Damage Only]])</f>
        <v>468</v>
      </c>
      <c r="BZ35" s="3">
        <v>2022</v>
      </c>
      <c r="CA35" s="3">
        <v>7</v>
      </c>
      <c r="CB35" s="3">
        <v>20</v>
      </c>
      <c r="CC35" s="3">
        <v>117</v>
      </c>
      <c r="CD35" s="3">
        <v>22</v>
      </c>
      <c r="CE35" s="3">
        <v>309</v>
      </c>
      <c r="CF35" s="3">
        <f>SUM(Table14611[[#This Row],[Fatalities]:[Property Damage Only]])</f>
        <v>475</v>
      </c>
      <c r="CO35" s="3">
        <v>2022</v>
      </c>
      <c r="CP35" s="3">
        <v>0</v>
      </c>
      <c r="CQ35" s="3">
        <v>1</v>
      </c>
      <c r="CR35" s="3">
        <v>16</v>
      </c>
      <c r="CS35" s="3">
        <v>4</v>
      </c>
      <c r="CT35" s="3">
        <v>86</v>
      </c>
      <c r="CU35" s="3">
        <f>SUM(Table14612[[#This Row],[Fatalities]:[Property Damage Only]])</f>
        <v>107</v>
      </c>
    </row>
    <row r="36" spans="2:99" x14ac:dyDescent="0.25">
      <c r="S36" s="3">
        <v>2023</v>
      </c>
      <c r="T36" s="3">
        <v>3</v>
      </c>
      <c r="U36" s="3">
        <v>37</v>
      </c>
      <c r="V36" s="3">
        <v>136</v>
      </c>
      <c r="W36" s="3">
        <v>42</v>
      </c>
      <c r="X36" s="3">
        <v>471</v>
      </c>
      <c r="Y36" s="3">
        <f>SUM(Table146[[#This Row],[Fatalities]:[Property Damage Only]])</f>
        <v>689</v>
      </c>
      <c r="AG36" s="3">
        <v>2023</v>
      </c>
      <c r="AH36" s="3">
        <v>1</v>
      </c>
      <c r="AI36" s="3">
        <v>14</v>
      </c>
      <c r="AJ36" s="3">
        <v>120</v>
      </c>
      <c r="AK36" s="3">
        <v>65</v>
      </c>
      <c r="AL36" s="3">
        <v>592</v>
      </c>
      <c r="AM36" s="3">
        <f>SUM(Table1467[[#This Row],[Fatalities]:[Property Damage Only]])</f>
        <v>792</v>
      </c>
      <c r="AV36" s="3">
        <v>2023</v>
      </c>
      <c r="AW36" s="3">
        <v>2</v>
      </c>
      <c r="AX36" s="3">
        <v>12</v>
      </c>
      <c r="AY36" s="3">
        <v>105</v>
      </c>
      <c r="AZ36" s="3">
        <v>79</v>
      </c>
      <c r="BA36" s="3">
        <v>527</v>
      </c>
      <c r="BB36" s="3">
        <f>SUM(Table1468[[#This Row],[Fatalities]:[Property Damage Only]])</f>
        <v>725</v>
      </c>
      <c r="BK36" s="3">
        <v>2023</v>
      </c>
      <c r="BL36" s="3">
        <v>1</v>
      </c>
      <c r="BM36" s="3">
        <v>8</v>
      </c>
      <c r="BN36" s="3">
        <v>67</v>
      </c>
      <c r="BO36" s="3">
        <v>38</v>
      </c>
      <c r="BP36" s="3">
        <v>390</v>
      </c>
      <c r="BQ36" s="3">
        <f>SUM(Table14610[[#This Row],[Fatalities]:[Property Damage Only]])</f>
        <v>504</v>
      </c>
      <c r="BZ36" s="3">
        <v>2023</v>
      </c>
      <c r="CA36" s="3">
        <v>3</v>
      </c>
      <c r="CB36" s="3">
        <v>24</v>
      </c>
      <c r="CC36" s="3">
        <v>97</v>
      </c>
      <c r="CD36" s="3">
        <v>24</v>
      </c>
      <c r="CE36" s="3">
        <v>296</v>
      </c>
      <c r="CF36" s="3">
        <f>SUM(Table14611[[#This Row],[Fatalities]:[Property Damage Only]])</f>
        <v>444</v>
      </c>
      <c r="CO36" s="3">
        <v>2023</v>
      </c>
      <c r="CP36" s="3">
        <v>0</v>
      </c>
      <c r="CQ36" s="3">
        <v>2</v>
      </c>
      <c r="CR36" s="3">
        <v>19</v>
      </c>
      <c r="CS36" s="3">
        <v>14</v>
      </c>
      <c r="CT36" s="3">
        <v>71</v>
      </c>
      <c r="CU36" s="3">
        <f>SUM(Table14612[[#This Row],[Fatalities]:[Property Damage Only]])</f>
        <v>106</v>
      </c>
    </row>
    <row r="37" spans="2:99" x14ac:dyDescent="0.25">
      <c r="S37" s="3">
        <v>2024</v>
      </c>
      <c r="T37" s="3">
        <v>7</v>
      </c>
      <c r="U37" s="3">
        <v>27</v>
      </c>
      <c r="V37" s="3">
        <v>140</v>
      </c>
      <c r="W37" s="3">
        <v>37</v>
      </c>
      <c r="X37" s="3">
        <v>514</v>
      </c>
      <c r="Y37" s="3">
        <f>SUM(Table146[[#This Row],[Fatalities]:[Property Damage Only]])</f>
        <v>725</v>
      </c>
      <c r="AG37" s="3">
        <v>2024</v>
      </c>
      <c r="AH37" s="3">
        <v>5</v>
      </c>
      <c r="AI37" s="3">
        <v>22</v>
      </c>
      <c r="AJ37" s="3">
        <v>110</v>
      </c>
      <c r="AK37" s="3">
        <v>61</v>
      </c>
      <c r="AL37" s="3">
        <v>604</v>
      </c>
      <c r="AM37" s="3">
        <f>SUM(Table1467[[#This Row],[Fatalities]:[Property Damage Only]])</f>
        <v>802</v>
      </c>
      <c r="AV37" s="3">
        <v>2024</v>
      </c>
      <c r="AW37" s="3">
        <v>3</v>
      </c>
      <c r="AX37" s="3">
        <v>21</v>
      </c>
      <c r="AY37" s="3">
        <v>94</v>
      </c>
      <c r="AZ37" s="3">
        <v>68</v>
      </c>
      <c r="BA37" s="3">
        <v>564</v>
      </c>
      <c r="BB37" s="3">
        <f>SUM(Table1468[[#This Row],[Fatalities]:[Property Damage Only]])</f>
        <v>750</v>
      </c>
      <c r="BK37" s="3">
        <v>2024</v>
      </c>
      <c r="BL37" s="3">
        <v>4</v>
      </c>
      <c r="BM37" s="3">
        <v>13</v>
      </c>
      <c r="BN37" s="3">
        <v>79</v>
      </c>
      <c r="BO37" s="3">
        <v>42</v>
      </c>
      <c r="BP37" s="3">
        <v>385</v>
      </c>
      <c r="BQ37" s="3">
        <f>SUM(Table14610[[#This Row],[Fatalities]:[Property Damage Only]])</f>
        <v>523</v>
      </c>
      <c r="BZ37" s="3">
        <v>2024</v>
      </c>
      <c r="CA37" s="3">
        <v>8</v>
      </c>
      <c r="CB37" s="3">
        <v>21</v>
      </c>
      <c r="CC37" s="3">
        <v>108</v>
      </c>
      <c r="CD37" s="3">
        <v>18</v>
      </c>
      <c r="CE37" s="3">
        <v>329</v>
      </c>
      <c r="CF37" s="3">
        <f>SUM(Table14611[[#This Row],[Fatalities]:[Property Damage Only]])</f>
        <v>484</v>
      </c>
      <c r="CO37" s="3">
        <v>2024</v>
      </c>
      <c r="CP37" s="3">
        <v>1</v>
      </c>
      <c r="CQ37" s="3">
        <v>3</v>
      </c>
      <c r="CR37" s="3">
        <v>14</v>
      </c>
      <c r="CS37" s="3">
        <v>13</v>
      </c>
      <c r="CT37" s="3">
        <v>54</v>
      </c>
      <c r="CU37" s="3">
        <f>SUM(Table14612[[#This Row],[Fatalities]:[Property Damage Only]])</f>
        <v>85</v>
      </c>
    </row>
    <row r="38" spans="2:99" x14ac:dyDescent="0.25">
      <c r="S38" s="9" t="s">
        <v>18</v>
      </c>
      <c r="T38" s="9">
        <f>SUM(T28:T37)</f>
        <v>65</v>
      </c>
      <c r="U38" s="9">
        <f t="shared" ref="U38" si="0">SUM(U28:U37)</f>
        <v>319</v>
      </c>
      <c r="V38" s="9">
        <f t="shared" ref="V38" si="1">SUM(V28:V37)</f>
        <v>1519</v>
      </c>
      <c r="W38" s="9">
        <f t="shared" ref="W38" si="2">SUM(W28:W37)</f>
        <v>536</v>
      </c>
      <c r="X38" s="9">
        <f>SUM(X28:X37)</f>
        <v>5334</v>
      </c>
      <c r="Y38" s="9">
        <f>SUM(Table146[[#This Row],[Fatalities]:[Property Damage Only]])</f>
        <v>7773</v>
      </c>
      <c r="AG38" s="9" t="s">
        <v>18</v>
      </c>
      <c r="AH38" s="9">
        <f>SUM(AH28:AH37)</f>
        <v>31</v>
      </c>
      <c r="AI38" s="9">
        <f t="shared" ref="AI38" si="3">SUM(AI28:AI37)</f>
        <v>183</v>
      </c>
      <c r="AJ38" s="9">
        <f t="shared" ref="AJ38" si="4">SUM(AJ28:AJ37)</f>
        <v>1165</v>
      </c>
      <c r="AK38" s="9">
        <f t="shared" ref="AK38" si="5">SUM(AK28:AK37)</f>
        <v>756</v>
      </c>
      <c r="AL38" s="9">
        <f>SUM(AL28:AL37)</f>
        <v>6340</v>
      </c>
      <c r="AM38" s="9">
        <f>SUM(Table1467[[#This Row],[Fatalities]:[Property Damage Only]])</f>
        <v>8475</v>
      </c>
      <c r="AV38" s="9" t="s">
        <v>18</v>
      </c>
      <c r="AW38" s="9">
        <f>SUM(AW28:AW37)</f>
        <v>17</v>
      </c>
      <c r="AX38" s="9">
        <f t="shared" ref="AX38" si="6">SUM(AX28:AX37)</f>
        <v>163</v>
      </c>
      <c r="AY38" s="9">
        <f t="shared" ref="AY38" si="7">SUM(AY28:AY37)</f>
        <v>914</v>
      </c>
      <c r="AZ38" s="9">
        <f t="shared" ref="AZ38" si="8">SUM(AZ28:AZ37)</f>
        <v>878</v>
      </c>
      <c r="BA38" s="9">
        <f>SUM(BA28:BA37)</f>
        <v>5602</v>
      </c>
      <c r="BB38" s="9">
        <f>SUM(Table1468[[#This Row],[Fatalities]:[Property Damage Only]])</f>
        <v>7574</v>
      </c>
      <c r="BK38" s="9" t="s">
        <v>18</v>
      </c>
      <c r="BL38" s="9">
        <f>SUM(BL28:BL37)</f>
        <v>21</v>
      </c>
      <c r="BM38" s="9">
        <f t="shared" ref="BM38" si="9">SUM(BM28:BM37)</f>
        <v>107</v>
      </c>
      <c r="BN38" s="9">
        <f t="shared" ref="BN38" si="10">SUM(BN28:BN37)</f>
        <v>558</v>
      </c>
      <c r="BO38" s="9">
        <f t="shared" ref="BO38" si="11">SUM(BO28:BO37)</f>
        <v>465</v>
      </c>
      <c r="BP38" s="9">
        <f>SUM(BP28:BP37)</f>
        <v>3460</v>
      </c>
      <c r="BQ38" s="9">
        <f>SUM(Table14610[[#This Row],[Fatalities]:[Property Damage Only]])</f>
        <v>4611</v>
      </c>
      <c r="BZ38" s="9" t="s">
        <v>18</v>
      </c>
      <c r="CA38" s="9">
        <f>SUM(CA28:CA37)</f>
        <v>58</v>
      </c>
      <c r="CB38" s="9">
        <f t="shared" ref="CB38" si="12">SUM(CB28:CB37)</f>
        <v>219</v>
      </c>
      <c r="CC38" s="9">
        <f t="shared" ref="CC38" si="13">SUM(CC28:CC37)</f>
        <v>1096</v>
      </c>
      <c r="CD38" s="9">
        <f t="shared" ref="CD38" si="14">SUM(CD28:CD37)</f>
        <v>311</v>
      </c>
      <c r="CE38" s="9">
        <f>SUM(CE28:CE37)</f>
        <v>3214</v>
      </c>
      <c r="CF38" s="9">
        <f>SUM(Table14611[[#This Row],[Fatalities]:[Property Damage Only]])</f>
        <v>4898</v>
      </c>
      <c r="CO38" s="9" t="s">
        <v>18</v>
      </c>
      <c r="CP38" s="9">
        <f>SUM(CP28:CP37)</f>
        <v>6</v>
      </c>
      <c r="CQ38" s="9">
        <f t="shared" ref="CQ38" si="15">SUM(CQ28:CQ37)</f>
        <v>37</v>
      </c>
      <c r="CR38" s="9">
        <f t="shared" ref="CR38" si="16">SUM(CR28:CR37)</f>
        <v>248</v>
      </c>
      <c r="CS38" s="9">
        <f t="shared" ref="CS38" si="17">SUM(CS28:CS37)</f>
        <v>210</v>
      </c>
      <c r="CT38" s="9">
        <f>SUM(CT28:CT37)</f>
        <v>1014</v>
      </c>
      <c r="CU38" s="9">
        <f>SUM(Table14612[[#This Row],[Fatalities]:[Property Damage Only]])</f>
        <v>1515</v>
      </c>
    </row>
    <row r="39" spans="2:99" x14ac:dyDescent="0.25">
      <c r="S39" s="3" t="s">
        <v>20</v>
      </c>
      <c r="T39" s="3">
        <f>ROUND(AVERAGE(T28:T37),0)</f>
        <v>7</v>
      </c>
      <c r="U39" s="3">
        <f t="shared" ref="U39:X39" si="18">ROUND(AVERAGE(U28:U37),0)</f>
        <v>32</v>
      </c>
      <c r="V39" s="3">
        <f t="shared" si="18"/>
        <v>152</v>
      </c>
      <c r="W39" s="3">
        <f t="shared" si="18"/>
        <v>54</v>
      </c>
      <c r="X39" s="3">
        <f t="shared" si="18"/>
        <v>533</v>
      </c>
      <c r="Y39" s="3">
        <f>ROUND(AVERAGE(Y28:Y37),0)</f>
        <v>777</v>
      </c>
      <c r="AG39" s="3" t="s">
        <v>20</v>
      </c>
      <c r="AH39" s="3">
        <f>ROUND(AVERAGE(AH28:AH37),0)</f>
        <v>3</v>
      </c>
      <c r="AI39" s="3">
        <f t="shared" ref="AI39:AL39" si="19">ROUND(AVERAGE(AI28:AI37),0)</f>
        <v>18</v>
      </c>
      <c r="AJ39" s="3">
        <f t="shared" si="19"/>
        <v>117</v>
      </c>
      <c r="AK39" s="3">
        <f t="shared" si="19"/>
        <v>76</v>
      </c>
      <c r="AL39" s="3">
        <f t="shared" si="19"/>
        <v>634</v>
      </c>
      <c r="AM39" s="3">
        <f>ROUND(AVERAGE(AM28:AM37),0)</f>
        <v>848</v>
      </c>
      <c r="AV39" s="3" t="s">
        <v>20</v>
      </c>
      <c r="AW39" s="3">
        <f>ROUND(AVERAGE(AW28:AW37),0)</f>
        <v>2</v>
      </c>
      <c r="AX39" s="3">
        <f t="shared" ref="AX39:BA39" si="20">ROUND(AVERAGE(AX28:AX37),0)</f>
        <v>16</v>
      </c>
      <c r="AY39" s="3">
        <f t="shared" si="20"/>
        <v>91</v>
      </c>
      <c r="AZ39" s="3">
        <f t="shared" si="20"/>
        <v>88</v>
      </c>
      <c r="BA39" s="3">
        <f t="shared" si="20"/>
        <v>560</v>
      </c>
      <c r="BB39" s="3">
        <f>ROUND(AVERAGE(BB28:BB37),0)</f>
        <v>757</v>
      </c>
      <c r="BK39" s="3" t="s">
        <v>20</v>
      </c>
      <c r="BL39" s="3">
        <f>ROUND(AVERAGE(BL28:BL37),0)</f>
        <v>2</v>
      </c>
      <c r="BM39" s="3">
        <f t="shared" ref="BM39:BP39" si="21">ROUND(AVERAGE(BM28:BM37),0)</f>
        <v>11</v>
      </c>
      <c r="BN39" s="3">
        <f t="shared" si="21"/>
        <v>56</v>
      </c>
      <c r="BO39" s="3">
        <f t="shared" si="21"/>
        <v>47</v>
      </c>
      <c r="BP39" s="3">
        <f t="shared" si="21"/>
        <v>346</v>
      </c>
      <c r="BQ39" s="3">
        <f>ROUND(AVERAGE(BQ28:BQ37),0)</f>
        <v>461</v>
      </c>
      <c r="BZ39" s="3" t="s">
        <v>20</v>
      </c>
      <c r="CA39" s="3">
        <f>ROUND(AVERAGE(CA28:CA37),0)</f>
        <v>6</v>
      </c>
      <c r="CB39" s="3">
        <f t="shared" ref="CB39:CE39" si="22">ROUND(AVERAGE(CB28:CB37),0)</f>
        <v>22</v>
      </c>
      <c r="CC39" s="3">
        <f t="shared" si="22"/>
        <v>110</v>
      </c>
      <c r="CD39" s="3">
        <f t="shared" si="22"/>
        <v>31</v>
      </c>
      <c r="CE39" s="3">
        <f t="shared" si="22"/>
        <v>321</v>
      </c>
      <c r="CF39" s="3">
        <f>ROUND(AVERAGE(CF28:CF37),0)</f>
        <v>490</v>
      </c>
      <c r="CO39" s="3" t="s">
        <v>20</v>
      </c>
      <c r="CP39" s="3">
        <f>ROUND(AVERAGE(CP28:CP37),0)</f>
        <v>1</v>
      </c>
      <c r="CQ39" s="3">
        <f t="shared" ref="CQ39:CT39" si="23">ROUND(AVERAGE(CQ28:CQ37),0)</f>
        <v>4</v>
      </c>
      <c r="CR39" s="3">
        <f t="shared" si="23"/>
        <v>25</v>
      </c>
      <c r="CS39" s="3">
        <f t="shared" si="23"/>
        <v>21</v>
      </c>
      <c r="CT39" s="3">
        <f t="shared" si="23"/>
        <v>101</v>
      </c>
      <c r="CU39" s="3">
        <f>ROUND(AVERAGE(CU28:CU37),0)</f>
        <v>152</v>
      </c>
    </row>
    <row r="40" spans="2:99" ht="29.1" customHeight="1" x14ac:dyDescent="0.25">
      <c r="B40" s="3" t="s">
        <v>16</v>
      </c>
      <c r="C40" s="3" t="s">
        <v>19</v>
      </c>
      <c r="D40" s="4" t="s">
        <v>21</v>
      </c>
      <c r="E40" s="4" t="s">
        <v>22</v>
      </c>
      <c r="F40" s="4" t="s">
        <v>23</v>
      </c>
      <c r="G40" s="4" t="s">
        <v>17</v>
      </c>
      <c r="H40" s="3" t="s">
        <v>18</v>
      </c>
    </row>
    <row r="41" spans="2:99" x14ac:dyDescent="0.25">
      <c r="B41" s="3">
        <v>2015</v>
      </c>
      <c r="C41" s="3">
        <v>2</v>
      </c>
      <c r="D41" s="3">
        <v>8</v>
      </c>
      <c r="E41" s="3">
        <v>27</v>
      </c>
      <c r="F41" s="3">
        <v>26</v>
      </c>
      <c r="G41" s="3">
        <v>206</v>
      </c>
      <c r="H41" s="3">
        <f>SUM(Table14[[#This Row],[Fatalities]:[Property Damage Only]])</f>
        <v>269</v>
      </c>
    </row>
    <row r="42" spans="2:99" x14ac:dyDescent="0.25">
      <c r="B42" s="3">
        <v>2016</v>
      </c>
      <c r="C42" s="3">
        <v>0</v>
      </c>
      <c r="D42" s="3">
        <v>8</v>
      </c>
      <c r="E42" s="3">
        <v>20</v>
      </c>
      <c r="F42" s="3">
        <v>33</v>
      </c>
      <c r="G42" s="3">
        <v>183</v>
      </c>
      <c r="H42" s="3">
        <f>SUM(Table14[[#This Row],[Fatalities]:[Property Damage Only]])</f>
        <v>244</v>
      </c>
    </row>
    <row r="43" spans="2:99" x14ac:dyDescent="0.25">
      <c r="B43" s="3">
        <v>2017</v>
      </c>
      <c r="C43" s="3">
        <v>1</v>
      </c>
      <c r="D43" s="3">
        <v>8</v>
      </c>
      <c r="E43" s="3">
        <v>28</v>
      </c>
      <c r="F43" s="3">
        <v>29</v>
      </c>
      <c r="G43" s="3">
        <v>181</v>
      </c>
      <c r="H43" s="3">
        <f>SUM(Table14[[#This Row],[Fatalities]:[Property Damage Only]])</f>
        <v>247</v>
      </c>
    </row>
    <row r="44" spans="2:99" x14ac:dyDescent="0.25">
      <c r="B44" s="3">
        <v>2018</v>
      </c>
      <c r="C44" s="3">
        <v>3</v>
      </c>
      <c r="D44" s="3">
        <v>7</v>
      </c>
      <c r="E44" s="3">
        <v>24</v>
      </c>
      <c r="F44" s="3">
        <v>25</v>
      </c>
      <c r="G44" s="3">
        <v>199</v>
      </c>
      <c r="H44" s="3">
        <f>SUM(Table14[[#This Row],[Fatalities]:[Property Damage Only]])</f>
        <v>258</v>
      </c>
    </row>
    <row r="45" spans="2:99" x14ac:dyDescent="0.25">
      <c r="B45" s="3">
        <v>2019</v>
      </c>
      <c r="C45" s="3">
        <v>0</v>
      </c>
      <c r="D45" s="3">
        <v>2</v>
      </c>
      <c r="E45" s="3">
        <v>11</v>
      </c>
      <c r="F45" s="3">
        <v>11</v>
      </c>
      <c r="G45" s="3">
        <v>116</v>
      </c>
      <c r="H45" s="3">
        <f>SUM(Table14[[#This Row],[Fatalities]:[Property Damage Only]])</f>
        <v>140</v>
      </c>
    </row>
    <row r="46" spans="2:99" x14ac:dyDescent="0.25">
      <c r="B46" s="3">
        <v>2020</v>
      </c>
      <c r="C46" s="3">
        <v>0</v>
      </c>
      <c r="D46" s="3">
        <v>2</v>
      </c>
      <c r="E46" s="3">
        <v>13</v>
      </c>
      <c r="F46" s="3">
        <v>7</v>
      </c>
      <c r="G46" s="3">
        <v>121</v>
      </c>
      <c r="H46" s="3">
        <f>SUM(Table14[[#This Row],[Fatalities]:[Property Damage Only]])</f>
        <v>143</v>
      </c>
    </row>
    <row r="47" spans="2:99" x14ac:dyDescent="0.25">
      <c r="B47" s="3">
        <v>2021</v>
      </c>
      <c r="C47" s="3">
        <v>1</v>
      </c>
      <c r="D47" s="3">
        <v>2</v>
      </c>
      <c r="E47" s="3">
        <v>21</v>
      </c>
      <c r="F47" s="3">
        <v>7</v>
      </c>
      <c r="G47" s="3">
        <v>100</v>
      </c>
      <c r="H47" s="3">
        <f>SUM(Table14[[#This Row],[Fatalities]:[Property Damage Only]])</f>
        <v>131</v>
      </c>
    </row>
    <row r="48" spans="2:99" x14ac:dyDescent="0.25">
      <c r="B48" s="3">
        <v>2022</v>
      </c>
      <c r="C48" s="3">
        <v>1</v>
      </c>
      <c r="D48" s="3">
        <v>8</v>
      </c>
      <c r="E48" s="3">
        <v>12</v>
      </c>
      <c r="F48" s="3">
        <v>4</v>
      </c>
      <c r="G48" s="3">
        <v>97</v>
      </c>
      <c r="H48" s="3">
        <f>SUM(Table14[[#This Row],[Fatalities]:[Property Damage Only]])</f>
        <v>122</v>
      </c>
    </row>
    <row r="49" spans="2:8" x14ac:dyDescent="0.25">
      <c r="B49" s="3">
        <v>2023</v>
      </c>
      <c r="C49" s="3">
        <v>1</v>
      </c>
      <c r="D49" s="3">
        <v>1</v>
      </c>
      <c r="E49" s="3">
        <v>16</v>
      </c>
      <c r="F49" s="3">
        <v>12</v>
      </c>
      <c r="G49" s="3">
        <v>106</v>
      </c>
      <c r="H49" s="3">
        <f>SUM(Table14[[#This Row],[Fatalities]:[Property Damage Only]])</f>
        <v>136</v>
      </c>
    </row>
    <row r="50" spans="2:8" x14ac:dyDescent="0.25">
      <c r="B50" s="3">
        <v>2024</v>
      </c>
      <c r="C50" s="3">
        <v>1</v>
      </c>
      <c r="D50" s="3">
        <v>3</v>
      </c>
      <c r="E50" s="3">
        <v>25</v>
      </c>
      <c r="F50" s="3">
        <v>2</v>
      </c>
      <c r="G50" s="3">
        <v>109</v>
      </c>
      <c r="H50" s="3">
        <f>SUM(Table14[[#This Row],[Fatalities]:[Property Damage Only]])</f>
        <v>140</v>
      </c>
    </row>
    <row r="51" spans="2:8" x14ac:dyDescent="0.25">
      <c r="B51" s="9" t="s">
        <v>18</v>
      </c>
      <c r="C51" s="9">
        <f>SUM(C41:C50)</f>
        <v>10</v>
      </c>
      <c r="D51" s="9">
        <f t="shared" ref="D51:F51" si="24">SUM(D41:D50)</f>
        <v>49</v>
      </c>
      <c r="E51" s="9">
        <f t="shared" si="24"/>
        <v>197</v>
      </c>
      <c r="F51" s="9">
        <f t="shared" si="24"/>
        <v>156</v>
      </c>
      <c r="G51" s="9">
        <f>SUM(G41:G50)</f>
        <v>1418</v>
      </c>
      <c r="H51" s="9">
        <f>SUM(Table14[[#This Row],[Fatalities]:[Property Damage Only]])</f>
        <v>1830</v>
      </c>
    </row>
    <row r="52" spans="2:8" x14ac:dyDescent="0.25">
      <c r="B52" s="3" t="s">
        <v>20</v>
      </c>
      <c r="C52" s="3">
        <f>ROUND(AVERAGE(C41:C50),0)</f>
        <v>1</v>
      </c>
      <c r="D52" s="3">
        <f t="shared" ref="D52:G52" si="25">ROUND(AVERAGE(D41:D50),0)</f>
        <v>5</v>
      </c>
      <c r="E52" s="3">
        <f t="shared" si="25"/>
        <v>20</v>
      </c>
      <c r="F52" s="3">
        <f t="shared" si="25"/>
        <v>16</v>
      </c>
      <c r="G52" s="3">
        <f t="shared" si="25"/>
        <v>142</v>
      </c>
      <c r="H52" s="3">
        <f>ROUND(AVERAGE(H41:H50),0)</f>
        <v>183</v>
      </c>
    </row>
  </sheetData>
  <hyperlinks>
    <hyperlink ref="A13" r:id="rId1" display="https://omegadistrict.org/wp-content/uploads/2026/05/FINAL-OMEGA-Regional-Roadway-Safety-Plan.pdf" xr:uid="{572755A4-922D-476E-8C03-5C28F786C816}"/>
  </hyperlinks>
  <pageMargins left="0.7" right="0.7" top="0.75" bottom="0.75" header="0.3" footer="0.3"/>
  <drawing r:id="rId2"/>
  <tableParts count="7">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Road Segment Rankings</vt:lpstr>
      <vt:lpstr>Emphasis Areas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Turin</dc:creator>
  <cp:lastModifiedBy>Ben  Turin</cp:lastModifiedBy>
  <cp:lastPrinted>2026-05-08T14:29:18Z</cp:lastPrinted>
  <dcterms:created xsi:type="dcterms:W3CDTF">2026-04-15T17:13:51Z</dcterms:created>
  <dcterms:modified xsi:type="dcterms:W3CDTF">2026-06-09T14:04:43Z</dcterms:modified>
</cp:coreProperties>
</file>